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9020" windowHeight="7815" tabRatio="962"/>
  </bookViews>
  <sheets>
    <sheet name="Main Menu" sheetId="1" r:id="rId1"/>
    <sheet name="1 - Logical Division" sheetId="2" r:id="rId2"/>
    <sheet name="2 - Primary to Secondary" sheetId="3" r:id="rId3"/>
    <sheet name="3 - Break Down Formulas" sheetId="4" r:id="rId4"/>
    <sheet name="4 - Relevant Ranges" sheetId="6" r:id="rId5"/>
    <sheet name="5 - Sensitivity Options" sheetId="7" r:id="rId6"/>
    <sheet name="6 - Basis for Model" sheetId="8" r:id="rId7"/>
    <sheet name="7 - Color Coding" sheetId="9" r:id="rId8"/>
    <sheet name="8 - Graphics" sheetId="10" r:id="rId9"/>
    <sheet name="9 - Descriptions" sheetId="11" r:id="rId10"/>
  </sheets>
  <externalReferences>
    <externalReference r:id="rId11"/>
  </externalReferences>
  <definedNames>
    <definedName name="Age">'9 - Descriptions'!$B$57:$B$60</definedName>
    <definedName name="Billing_Rate">'9 - Descriptions'!$D$79</definedName>
    <definedName name="Grades">'3 - Break Down Formulas'!$B$17:$C$24</definedName>
    <definedName name="_xlnm.Print_Area" localSheetId="1">'1 - Logical Division'!$A$1:$I$34</definedName>
    <definedName name="Weight">'9 - Descriptions'!$C$57:$C$60</definedName>
  </definedNames>
  <calcPr calcId="145621"/>
</workbook>
</file>

<file path=xl/calcChain.xml><?xml version="1.0" encoding="utf-8"?>
<calcChain xmlns="http://schemas.openxmlformats.org/spreadsheetml/2006/main">
  <c r="D85" i="11" l="1"/>
  <c r="D86" i="11"/>
  <c r="D87" i="11"/>
  <c r="D88" i="11"/>
  <c r="D84" i="11"/>
  <c r="F65" i="11"/>
  <c r="F64" i="11"/>
  <c r="I58" i="11"/>
  <c r="I57" i="11"/>
  <c r="D2" i="11" l="1"/>
  <c r="D1" i="11"/>
  <c r="D2" i="10"/>
  <c r="D1" i="10"/>
  <c r="D2" i="9"/>
  <c r="D1" i="9"/>
  <c r="D2" i="8"/>
  <c r="D1" i="8"/>
  <c r="D2" i="7"/>
  <c r="D1" i="7"/>
  <c r="D2" i="6"/>
  <c r="D1" i="6"/>
  <c r="D2" i="4"/>
  <c r="D1" i="4"/>
  <c r="D2" i="3"/>
  <c r="D1" i="3"/>
  <c r="D1" i="2"/>
  <c r="D2" i="2"/>
  <c r="F38" i="4" l="1"/>
  <c r="F31" i="4"/>
  <c r="H20" i="4" l="1"/>
  <c r="H21" i="4"/>
  <c r="H19" i="4"/>
  <c r="E32" i="2"/>
  <c r="E31" i="2"/>
  <c r="E30" i="2"/>
  <c r="C10" i="9" l="1"/>
  <c r="E41" i="7"/>
  <c r="E23" i="7"/>
  <c r="E27" i="7" s="1"/>
  <c r="F23" i="7"/>
  <c r="F27" i="7" s="1"/>
  <c r="G23" i="7"/>
  <c r="G28" i="7" s="1"/>
  <c r="D23" i="7"/>
  <c r="D25" i="7" s="1"/>
  <c r="E25" i="6"/>
  <c r="E24" i="6"/>
  <c r="E23" i="6"/>
  <c r="E24" i="7" l="1"/>
  <c r="E25" i="7"/>
  <c r="D27" i="7"/>
  <c r="F26" i="7"/>
  <c r="E28" i="7"/>
  <c r="D28" i="7"/>
  <c r="E26" i="7"/>
  <c r="G27" i="7"/>
  <c r="F24" i="7"/>
  <c r="F25" i="7"/>
  <c r="D26" i="7"/>
  <c r="F28" i="7"/>
  <c r="G24" i="7"/>
  <c r="G25" i="7"/>
  <c r="G26" i="7"/>
  <c r="D24" i="7"/>
  <c r="E26" i="6"/>
  <c r="E33" i="2"/>
  <c r="F15" i="2"/>
  <c r="G15" i="2"/>
  <c r="E15" i="2"/>
</calcChain>
</file>

<file path=xl/sharedStrings.xml><?xml version="1.0" encoding="utf-8"?>
<sst xmlns="http://schemas.openxmlformats.org/spreadsheetml/2006/main" count="305" uniqueCount="262">
  <si>
    <t xml:space="preserve">Module 3 Course 1 - Financial Modeling </t>
  </si>
  <si>
    <t>Table of Contents</t>
  </si>
  <si>
    <t xml:space="preserve">This workbook provides some examples of how to properly design a financial model. </t>
  </si>
  <si>
    <t xml:space="preserve"> </t>
  </si>
  <si>
    <t>Tab</t>
  </si>
  <si>
    <t>Title</t>
  </si>
  <si>
    <t>Logical Division</t>
  </si>
  <si>
    <t>Primary to Secondary</t>
  </si>
  <si>
    <t>Relevant Ranges</t>
  </si>
  <si>
    <t>Sensitivity Options</t>
  </si>
  <si>
    <t>Basis for Model</t>
  </si>
  <si>
    <t>Color Coding</t>
  </si>
  <si>
    <t>Including Graphics</t>
  </si>
  <si>
    <t>Other Descriptions</t>
  </si>
  <si>
    <t>Logical Design</t>
  </si>
  <si>
    <t>can be further broken down and arranged per additional rules described in this workbook.</t>
  </si>
  <si>
    <t>Inputs</t>
  </si>
  <si>
    <t>Actual</t>
  </si>
  <si>
    <t xml:space="preserve">Income </t>
  </si>
  <si>
    <t>Service Fees</t>
  </si>
  <si>
    <t>Product Sales</t>
  </si>
  <si>
    <t>Investments</t>
  </si>
  <si>
    <t>Total Income</t>
  </si>
  <si>
    <t>Service Fee Income is forecasted to grow 3% from last year</t>
  </si>
  <si>
    <t>Forecasted</t>
  </si>
  <si>
    <t>Product Sales are forecasted based on average of last 2 years</t>
  </si>
  <si>
    <t>Investment Income is forecasted based on average of 2009 &amp; 2010</t>
  </si>
  <si>
    <t>Forecasting Assumptions</t>
  </si>
  <si>
    <t>Outputs</t>
  </si>
  <si>
    <t>Primary Analysis to Secondary Support Schedules</t>
  </si>
  <si>
    <t>For financial models that involve several parts, then you should structure your model from a main</t>
  </si>
  <si>
    <t>outcome or conclusion down to the lower level supporting schedules. Each of these parts may take on</t>
  </si>
  <si>
    <t xml:space="preserve">the form of a tab within your workbook. </t>
  </si>
  <si>
    <t>The main tab in the workbook</t>
  </si>
  <si>
    <t>might be up front to roll up and</t>
  </si>
  <si>
    <t>summarize all of the investments</t>
  </si>
  <si>
    <t>you analyzed in the workbook</t>
  </si>
  <si>
    <t>The individual analysis for each investment</t>
  </si>
  <si>
    <t>is captured in its own tabs within the workbook</t>
  </si>
  <si>
    <t xml:space="preserve">If there is extensive detail, you may want to </t>
  </si>
  <si>
    <t>include supporting tabs, making it easier to</t>
  </si>
  <si>
    <t>follow the sources and inputs used in the model</t>
  </si>
  <si>
    <t>to uncertainty, you should build in ranges of inputs that allow you to toggle or adjust what the input</t>
  </si>
  <si>
    <t>Service Fee Pricing</t>
  </si>
  <si>
    <t>Service Fee Transactions</t>
  </si>
  <si>
    <t>Product Pricing</t>
  </si>
  <si>
    <t>Volume Sold</t>
  </si>
  <si>
    <t>Investment Income</t>
  </si>
  <si>
    <t>Scroll bars are inserted into the model by going to Developer</t>
  </si>
  <si>
    <t>and selecting the Insert option.  In older versions of Excel, use</t>
  </si>
  <si>
    <t>Due to uncertainty, you will need to include some form of sensitivity analysis into your financial model.</t>
  </si>
  <si>
    <t xml:space="preserve">You can accomplish this by setting up data tables or relevant ranges over which you can change the </t>
  </si>
  <si>
    <t>values and observe the outcomes in your financial model.  Excel also includes specific tools to help</t>
  </si>
  <si>
    <t xml:space="preserve">Complicated formulas should be split out into smaller formulas so you can trace and follow the </t>
  </si>
  <si>
    <t>Your financial model should include adequate documentation, especially when it comes to the sources</t>
  </si>
  <si>
    <t>involved and the assumptions you used in your model.  Other good practices include:</t>
  </si>
  <si>
    <t>Include name of author of the model</t>
  </si>
  <si>
    <t>Version control and dating as part of file naming</t>
  </si>
  <si>
    <t>Titles, Menu and Navigation Links</t>
  </si>
  <si>
    <t>Example of Source Documentation</t>
  </si>
  <si>
    <t>Example of Documenting Assumptions</t>
  </si>
  <si>
    <t>Example of Documenting Purpose of Model</t>
  </si>
  <si>
    <t>List of Sensitivity Tools used in the Model</t>
  </si>
  <si>
    <t>Per discussion with Mark Ferber, CFO on August 21, 2011, the cost of living index that should be applied</t>
  </si>
  <si>
    <t>to all forecasted costs is 3.7%</t>
  </si>
  <si>
    <t>Financial ratio benchmarks were taken from the Risk Management Association Annual Statement Studies</t>
  </si>
  <si>
    <t>for 2010 2011. Industry Classification used was NAICS 541310 for benchmarking our company.</t>
  </si>
  <si>
    <t>calculation within the financial model. Do not get carried away with nesting IF statements, a very</t>
  </si>
  <si>
    <t>Data Table</t>
  </si>
  <si>
    <t>Interest Rates</t>
  </si>
  <si>
    <t>Example: What are the monthly payments for a loan based on two inputs: Interest</t>
  </si>
  <si>
    <t>Rates and Loan Term (expressed in months). The inputs are on the outside of the</t>
  </si>
  <si>
    <t>Setup a data table for your input assumptions and outputs, allowing you to</t>
  </si>
  <si>
    <t xml:space="preserve">     Term of Loan</t>
  </si>
  <si>
    <t>&lt; Years</t>
  </si>
  <si>
    <t>&lt; Months</t>
  </si>
  <si>
    <t>table and the different outputs populate the inside of the data table.</t>
  </si>
  <si>
    <t>Loan Amount</t>
  </si>
  <si>
    <t>You should not design a financial model with the expectation of getting a single right answer. Due</t>
  </si>
  <si>
    <t>Goal Seek</t>
  </si>
  <si>
    <t>Example: How much can I borrow if the interest rate is 5.5% and the term is 300 months,</t>
  </si>
  <si>
    <t>but I want to limit my monthly payments to $ 3,000?</t>
  </si>
  <si>
    <t>Interest Rate</t>
  </si>
  <si>
    <t>Loan Term</t>
  </si>
  <si>
    <t>Monthly Payment</t>
  </si>
  <si>
    <t>Principal Amount</t>
  </si>
  <si>
    <t>&lt; This cell should be expressed as a formula. Place your</t>
  </si>
  <si>
    <t xml:space="preserve">    cursor over this cell and load the Goal Seek tool. </t>
  </si>
  <si>
    <t xml:space="preserve">          Set Cell is the formula cell or E41</t>
  </si>
  <si>
    <t xml:space="preserve">          To Value is manually entered goal amount ($ 3,000)</t>
  </si>
  <si>
    <t xml:space="preserve">          Change Value is Principal Amount or E40</t>
  </si>
  <si>
    <t>Find a single solution (such as minimal or maximum value) based on a set of input criteria</t>
  </si>
  <si>
    <t>Current value: 0</t>
  </si>
  <si>
    <t>Minimum value: Enter the low end of your range</t>
  </si>
  <si>
    <t>Maximum value: Enter the high end of your range</t>
  </si>
  <si>
    <t>Incremental change: How much does the range value change as you scroll</t>
  </si>
  <si>
    <t xml:space="preserve">Page change: </t>
  </si>
  <si>
    <t>Cell link: Reference the input cell which drives the model</t>
  </si>
  <si>
    <t>Your financial model should minimize the use of colors - it is difficult to follow. If you follow the source</t>
  </si>
  <si>
    <t>code rules of Excel, then you would use black for outputs and blue for inputs. If you have a small</t>
  </si>
  <si>
    <t>number of input cells, you may want to highlight in yellow. Conditional formatting can be used to</t>
  </si>
  <si>
    <t>highlight red, yellow or green on parts of the financial model.</t>
  </si>
  <si>
    <t>Blue for Inputs</t>
  </si>
  <si>
    <t>Black for Outputs</t>
  </si>
  <si>
    <t>Annual Adjustment</t>
  </si>
  <si>
    <t>Insert Easy to Follow Descriptions</t>
  </si>
  <si>
    <t xml:space="preserve">Your financial model should make use of various descriptions throughout. This can include comments </t>
  </si>
  <si>
    <t>Break Down the Formulas</t>
  </si>
  <si>
    <t>common practice that makes it difficult to follow what is being calculated. Also do not embed numbers</t>
  </si>
  <si>
    <t>into your formulas!</t>
  </si>
  <si>
    <t>Range Names</t>
  </si>
  <si>
    <t>Use of Titles</t>
  </si>
  <si>
    <t>Assumptions</t>
  </si>
  <si>
    <t>Your financial model should distinguish between inputs, assumptions, and outputs. This logical design</t>
  </si>
  <si>
    <t>Nested IF Statements</t>
  </si>
  <si>
    <t>=IF(E23="A",4,IF(E23="A-",3.67,IF(E23="B+",3.33,IF(E23="B",3,IF(E23="B-",2.67,IF(E23="C+",2.33,IF(E23="C",2,IF(E23="C-",1.67)</t>
  </si>
  <si>
    <t>Where possible, try to break down your nested IF statements using some other logic, such as a Lookup Table:</t>
  </si>
  <si>
    <t>Grade</t>
  </si>
  <si>
    <t>GPA</t>
  </si>
  <si>
    <t>A</t>
  </si>
  <si>
    <t>A-</t>
  </si>
  <si>
    <t>B+</t>
  </si>
  <si>
    <t>B</t>
  </si>
  <si>
    <t>B-</t>
  </si>
  <si>
    <t>C+</t>
  </si>
  <si>
    <t>C</t>
  </si>
  <si>
    <t>C-</t>
  </si>
  <si>
    <t>What is your Grade Point Average (GPA) based on your letter grade?</t>
  </si>
  <si>
    <t>John Smith</t>
  </si>
  <si>
    <t>Jane Doe</t>
  </si>
  <si>
    <t>Mark Johnson</t>
  </si>
  <si>
    <t>Embeded Numbers in Formulas</t>
  </si>
  <si>
    <t>Use the lookup function to find the</t>
  </si>
  <si>
    <t>appropriate value without the IF Statement</t>
  </si>
  <si>
    <t>Conditional Formatting - Useful for flagging values that are scored within ranges or calling attention</t>
  </si>
  <si>
    <t>to changes that warrants further review</t>
  </si>
  <si>
    <t>Step 1 - Determine the conditions for applying the formats</t>
  </si>
  <si>
    <t>Step 2 - Select the cells that you want to flag with the conditional formats / coloring</t>
  </si>
  <si>
    <t>The Cost Performance Index should be 5% or less - this is excellent performance</t>
  </si>
  <si>
    <t>If the Cost Performance Index (CPI) is above 5%, but below 12%, flag as caution</t>
  </si>
  <si>
    <t>A CPI at or above 12% should be flagged as red - cost did not meet the index</t>
  </si>
  <si>
    <t>&lt; Range of Values &gt;</t>
  </si>
  <si>
    <t>One common use for this feature is to find duplicate data such as duplicate names, dates, or formulas in large tables of data.</t>
  </si>
  <si>
    <t>Keep your formulas clean without embeded values or numbers:</t>
  </si>
  <si>
    <t>Your financial model should not just display a bunch of numbers, try to include some charts or</t>
  </si>
  <si>
    <t>information in a visual manner.</t>
  </si>
  <si>
    <t>Number of Years Assigned to Project</t>
  </si>
  <si>
    <t>Average Hourly Rate over 3 Years</t>
  </si>
  <si>
    <t>1. Right click on the scroll icon you inserted</t>
  </si>
  <si>
    <t>2. Select Format Control to enter the ranges</t>
  </si>
  <si>
    <t>3. Select the Control tab from the dialog box</t>
  </si>
  <si>
    <t>4. Enter the control values:</t>
  </si>
  <si>
    <t>assess the impact of how the outcome value changes with changes to inputs.</t>
  </si>
  <si>
    <t>Prepard by: Matt H. Evans</t>
  </si>
  <si>
    <t>Date Prepared: June 12, 2012</t>
  </si>
  <si>
    <t>Main Menu</t>
  </si>
  <si>
    <t>Your formula inputs are clearly visible and identified</t>
  </si>
  <si>
    <t xml:space="preserve">graphs to visually explain the results. Most people will have a much easier time understanding financial </t>
  </si>
  <si>
    <t>Soap</t>
  </si>
  <si>
    <t>Detergent</t>
  </si>
  <si>
    <t>Toothpaste</t>
  </si>
  <si>
    <t>Mouth Wash</t>
  </si>
  <si>
    <t>Hair Spray</t>
  </si>
  <si>
    <t>Hair Gel</t>
  </si>
  <si>
    <t>Visual Graph helps show trends by product line:</t>
  </si>
  <si>
    <t>Include Some Graphics</t>
  </si>
  <si>
    <t>Cell Names</t>
  </si>
  <si>
    <t>If you change your assumptions, such as billable hours or number of</t>
  </si>
  <si>
    <t>years, then your model will be prone to errors due to embeded formulas</t>
  </si>
  <si>
    <t>Billable Hours in a single year</t>
  </si>
  <si>
    <t>Estimated Labor Costs</t>
  </si>
  <si>
    <t>Annual Increase to Hourly Wage Rates</t>
  </si>
  <si>
    <t>The logic behind your formulas should be the same period to period</t>
  </si>
  <si>
    <t xml:space="preserve">to ensure the results are comparable over time. Inputs are kept </t>
  </si>
  <si>
    <t xml:space="preserve">together in a logical manner and the formula itself is simple and </t>
  </si>
  <si>
    <t>short, making it easy to understand.</t>
  </si>
  <si>
    <t>Another way to logically divide your workbook is around common types of information. For example,</t>
  </si>
  <si>
    <t xml:space="preserve">all of your Balance Sheet information can be on one tab while all of your Income Statement </t>
  </si>
  <si>
    <t xml:space="preserve">information can be on another tab. </t>
  </si>
  <si>
    <t>Every tab in your workbook should have a title to describe whats on the worksheet.  You should also use</t>
  </si>
  <si>
    <t xml:space="preserve">sub titles in different parts of the model as well as titles in all charts and graphs. </t>
  </si>
  <si>
    <t>If you want your title to remain static regardless of how you resize the worksheet, then use a Text Box</t>
  </si>
  <si>
    <t xml:space="preserve">for your title and format it so that it never changes. </t>
  </si>
  <si>
    <t>Reading trends in this table is not easy,</t>
  </si>
  <si>
    <t>but when you show it in a graph, you can</t>
  </si>
  <si>
    <t>better understand what is happening</t>
  </si>
  <si>
    <t>If you store a lot of workbooks on a computer, you should consider certain file control practices:</t>
  </si>
  <si>
    <t>File Name</t>
  </si>
  <si>
    <t>File Location</t>
  </si>
  <si>
    <t>File Creation Date</t>
  </si>
  <si>
    <t>File Modification Date</t>
  </si>
  <si>
    <t>The level of effort for work is assumed to be approximately 11,520 hours per year (1,920 per person x 6 full time consultants)</t>
  </si>
  <si>
    <t>An add on program known as Crystal Ball was used to run Monte Carlo Simulation. This tool includes the ability</t>
  </si>
  <si>
    <t>Recommended Resource:</t>
  </si>
  <si>
    <t>over cells, proper titles for each worksheet, or labels that make sense in your tables.</t>
  </si>
  <si>
    <t>Description</t>
  </si>
  <si>
    <t>How to organize the major parts of the financial model</t>
  </si>
  <si>
    <t>How to arrange specific components of a detail financial model</t>
  </si>
  <si>
    <t>How to put transparency into formulas, making it easy to follow</t>
  </si>
  <si>
    <t>How to put flexibility into the model for quick sensitivity analysis</t>
  </si>
  <si>
    <t xml:space="preserve">www.bestpracticemodeling.com </t>
  </si>
  <si>
    <t xml:space="preserve">to mature your financialing modeling practices. You should consider supplementing </t>
  </si>
  <si>
    <t xml:space="preserve">web site. </t>
  </si>
  <si>
    <t>Lesson 2 - Model Design</t>
  </si>
  <si>
    <t>The Best Practice Modeling web site provides online training and standards</t>
  </si>
  <si>
    <t>your studies in this course with some of the materials and information from this</t>
  </si>
  <si>
    <t>How to design with sensitivity in mind so you can do 'what if' analysis</t>
  </si>
  <si>
    <t>How to use color within the financial model</t>
  </si>
  <si>
    <t>How to use graphs within the financial model</t>
  </si>
  <si>
    <t>How to use additional descriptions within the financial model</t>
  </si>
  <si>
    <t>How to design the model using a common structure and map</t>
  </si>
  <si>
    <t xml:space="preserve">to generate tornado diagrams that show the impact of changes to the input variables.  Variations with the </t>
  </si>
  <si>
    <t>largest ranges are shown on the top of the diagram, working your way down to those input variables that</t>
  </si>
  <si>
    <t>contribute the least to variation.</t>
  </si>
  <si>
    <t>CORRECT</t>
  </si>
  <si>
    <t xml:space="preserve">INCORRECT </t>
  </si>
  <si>
    <t>you conduct data analysis such as Goal Seek.  See the previous tab 4 on the use of scroll bars.</t>
  </si>
  <si>
    <t xml:space="preserve">http://www.bestpracticemodelling.com/files/videos/best_practice_training/new/small/sma_2/bpm_training_new_small_sma_2_web.html </t>
  </si>
  <si>
    <t>View the following tutorial from Best Practices Modelling to learn more about Spreadsheet Model Structure:</t>
  </si>
  <si>
    <t>values can be. This sets your model up for sensitivity analysis. For example, we can use scroll bars</t>
  </si>
  <si>
    <t>to build in variation for inputs so we can see how it impacts the outputs:</t>
  </si>
  <si>
    <t>the Forms Menu for the scroll bar icon. Then follow these 4 steps:</t>
  </si>
  <si>
    <t>Age</t>
  </si>
  <si>
    <t>Name</t>
  </si>
  <si>
    <t>Sue Tucker</t>
  </si>
  <si>
    <t>Bill Johnson</t>
  </si>
  <si>
    <t>Mark Stickler</t>
  </si>
  <si>
    <t>Weight</t>
  </si>
  <si>
    <t>Jill Butler</t>
  </si>
  <si>
    <t>It's also a good idea to list out and describe your range names within your financial model. It can help the user</t>
  </si>
  <si>
    <t>understand what you are calculating. In the example below we are calculating average age and weights:</t>
  </si>
  <si>
    <t>Average Age as a simple formula &gt;</t>
  </si>
  <si>
    <t>Average Age using a range name &gt;</t>
  </si>
  <si>
    <t>In Microsoft 2010, Select Formulas &gt; Define Name to setup a range name:</t>
  </si>
  <si>
    <t>Range Names are also useful in formulas where there is an argument:</t>
  </si>
  <si>
    <t>How many people are over age 40?</t>
  </si>
  <si>
    <t>How many people weigh over 200 lbs?</t>
  </si>
  <si>
    <t>Range Names apply to the entire workbook, so you can use them in Data Validation and other</t>
  </si>
  <si>
    <t xml:space="preserve">places where you otherwise could not refer to another worksheet. </t>
  </si>
  <si>
    <t>In some cases, it also helps to name your cells; especially if there is no way to indicate a title or label in some other way</t>
  </si>
  <si>
    <t>or you will use the value in this cell several places throughout the model and you want to make it easy for someone to</t>
  </si>
  <si>
    <t>know what the value is when it appears in a formula. For example, interest rates may get used in several of your</t>
  </si>
  <si>
    <t xml:space="preserve">calculations and you want to name this so someone can tell what your formula is doing. Try to be descriptive when </t>
  </si>
  <si>
    <t>using a name.</t>
  </si>
  <si>
    <t>Billing</t>
  </si>
  <si>
    <t>Period</t>
  </si>
  <si>
    <t>Hours</t>
  </si>
  <si>
    <t>Charged</t>
  </si>
  <si>
    <t>Invoice</t>
  </si>
  <si>
    <t>Amount</t>
  </si>
  <si>
    <t xml:space="preserve">Billing Rate </t>
  </si>
  <si>
    <t>You do not have to anchor the cell when you copy the</t>
  </si>
  <si>
    <t>formula down since the cell is defined as a named cell</t>
  </si>
  <si>
    <t>The roundtrip airfare is estimated at</t>
  </si>
  <si>
    <t>per person per trip</t>
  </si>
  <si>
    <t>The purpose of this financial model is to analyze a proposed investment in a new joint venture</t>
  </si>
  <si>
    <t>in India based on what are the expected cash flow benefits from the investment over the next</t>
  </si>
  <si>
    <t>15 years. The financial model calculates Net Present Value, Rate of Return and Payback for</t>
  </si>
  <si>
    <t>the investment using a cost of capital rate of 12%.</t>
  </si>
  <si>
    <t>Formal Table of Contents or Map</t>
  </si>
  <si>
    <t>If you have a formal model with numerous components, then you should have a Table of Contents or Map</t>
  </si>
  <si>
    <t>up front at the start. Listed below is a formal table of contents for a model from Best Practice Modelling (BPM):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</si>
</sst>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Tahoma"/>
      <family val="2"/>
    </font>
    <font>
      <sz val="9"/>
      <color rgb="FF333333"/>
      <name val="Arial"/>
      <family val="2"/>
    </font>
    <font>
      <b/>
      <i/>
      <sz val="11"/>
      <color theme="3" tint="-0.249977111117893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7" fillId="0" borderId="0" xfId="0" applyFont="1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8" fillId="0" borderId="0" xfId="0" applyFont="1"/>
    <xf numFmtId="164" fontId="0" fillId="0" borderId="0" xfId="0" applyNumberFormat="1"/>
    <xf numFmtId="0" fontId="0" fillId="0" borderId="1" xfId="0" applyBorder="1"/>
    <xf numFmtId="0" fontId="6" fillId="0" borderId="0" xfId="0" applyFont="1"/>
    <xf numFmtId="164" fontId="0" fillId="0" borderId="1" xfId="0" applyNumberFormat="1" applyBorder="1"/>
    <xf numFmtId="0" fontId="9" fillId="0" borderId="0" xfId="4"/>
    <xf numFmtId="0" fontId="0" fillId="0" borderId="2" xfId="0" applyBorder="1"/>
    <xf numFmtId="44" fontId="0" fillId="0" borderId="2" xfId="2" applyFont="1" applyBorder="1"/>
    <xf numFmtId="164" fontId="0" fillId="0" borderId="2" xfId="1" applyNumberFormat="1" applyFont="1" applyBorder="1"/>
    <xf numFmtId="165" fontId="0" fillId="0" borderId="2" xfId="2" applyNumberFormat="1" applyFont="1" applyBorder="1"/>
    <xf numFmtId="0" fontId="10" fillId="0" borderId="0" xfId="0" applyFont="1"/>
    <xf numFmtId="166" fontId="0" fillId="0" borderId="0" xfId="3" applyNumberFormat="1" applyFont="1"/>
    <xf numFmtId="0" fontId="0" fillId="3" borderId="0" xfId="0" applyFill="1"/>
    <xf numFmtId="0" fontId="2" fillId="3" borderId="0" xfId="0" applyFont="1" applyFill="1"/>
    <xf numFmtId="166" fontId="0" fillId="0" borderId="3" xfId="3" applyNumberFormat="1" applyFont="1" applyBorder="1"/>
    <xf numFmtId="6" fontId="0" fillId="0" borderId="0" xfId="0" applyNumberFormat="1"/>
    <xf numFmtId="166" fontId="0" fillId="0" borderId="2" xfId="3" applyNumberFormat="1" applyFont="1" applyBorder="1"/>
    <xf numFmtId="0" fontId="11" fillId="0" borderId="0" xfId="0" applyFont="1"/>
    <xf numFmtId="44" fontId="0" fillId="0" borderId="0" xfId="2" applyFont="1"/>
    <xf numFmtId="44" fontId="11" fillId="0" borderId="0" xfId="2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2"/>
    </xf>
    <xf numFmtId="2" fontId="0" fillId="0" borderId="0" xfId="0" applyNumberFormat="1"/>
    <xf numFmtId="2" fontId="0" fillId="0" borderId="2" xfId="0" applyNumberFormat="1" applyBorder="1"/>
    <xf numFmtId="10" fontId="0" fillId="0" borderId="0" xfId="3" applyNumberFormat="1" applyFont="1"/>
    <xf numFmtId="9" fontId="0" fillId="0" borderId="2" xfId="3" applyFont="1" applyBorder="1"/>
    <xf numFmtId="0" fontId="14" fillId="0" borderId="0" xfId="0" applyFont="1"/>
    <xf numFmtId="0" fontId="0" fillId="0" borderId="1" xfId="0" applyBorder="1" applyAlignment="1">
      <alignment horizontal="left" vertical="center"/>
    </xf>
    <xf numFmtId="0" fontId="15" fillId="0" borderId="0" xfId="4" applyFont="1"/>
    <xf numFmtId="17" fontId="0" fillId="0" borderId="0" xfId="0" applyNumberFormat="1"/>
    <xf numFmtId="0" fontId="9" fillId="0" borderId="0" xfId="4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textRotation="90" wrapText="1"/>
    </xf>
    <xf numFmtId="0" fontId="13" fillId="0" borderId="0" xfId="0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Trends</a:t>
            </a:r>
            <a:r>
              <a:rPr lang="en-US" sz="1400" baseline="0"/>
              <a:t> in Product Sales</a:t>
            </a:r>
            <a:endParaRPr lang="en-US" sz="1400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'8 - Graphics'!$A$10</c:f>
              <c:strCache>
                <c:ptCount val="1"/>
                <c:pt idx="0">
                  <c:v>Product Sales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val>
        </c:ser>
        <c:ser>
          <c:idx val="1"/>
          <c:order val="1"/>
          <c:tx>
            <c:strRef>
              <c:f>'8 - Graphics'!$A$11</c:f>
              <c:strCache>
                <c:ptCount val="1"/>
                <c:pt idx="0">
                  <c:v>Soap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Graphics'!$B$11:$F$11</c:f>
              <c:numCache>
                <c:formatCode>_(* #,##0_);_(* \(#,##0\);_(* "-"??_);_(@_)</c:formatCode>
                <c:ptCount val="5"/>
                <c:pt idx="0">
                  <c:v>2400000</c:v>
                </c:pt>
                <c:pt idx="1">
                  <c:v>2105000</c:v>
                </c:pt>
                <c:pt idx="2">
                  <c:v>2260000</c:v>
                </c:pt>
                <c:pt idx="3">
                  <c:v>2365000</c:v>
                </c:pt>
                <c:pt idx="4">
                  <c:v>2405000</c:v>
                </c:pt>
              </c:numCache>
            </c:numRef>
          </c:val>
        </c:ser>
        <c:ser>
          <c:idx val="2"/>
          <c:order val="2"/>
          <c:tx>
            <c:strRef>
              <c:f>'8 - Graphics'!$A$12</c:f>
              <c:strCache>
                <c:ptCount val="1"/>
                <c:pt idx="0">
                  <c:v>Detergent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Graphics'!$B$12:$F$12</c:f>
              <c:numCache>
                <c:formatCode>_(* #,##0_);_(* \(#,##0\);_(* "-"??_);_(@_)</c:formatCode>
                <c:ptCount val="5"/>
                <c:pt idx="0">
                  <c:v>1605000</c:v>
                </c:pt>
                <c:pt idx="1">
                  <c:v>1705000</c:v>
                </c:pt>
                <c:pt idx="2">
                  <c:v>1920000</c:v>
                </c:pt>
                <c:pt idx="3">
                  <c:v>2200000</c:v>
                </c:pt>
                <c:pt idx="4">
                  <c:v>2650000</c:v>
                </c:pt>
              </c:numCache>
            </c:numRef>
          </c:val>
        </c:ser>
        <c:ser>
          <c:idx val="3"/>
          <c:order val="3"/>
          <c:tx>
            <c:strRef>
              <c:f>'8 - Graphics'!$A$13</c:f>
              <c:strCache>
                <c:ptCount val="1"/>
                <c:pt idx="0">
                  <c:v>Toothpaste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Graphics'!$B$13:$F$13</c:f>
              <c:numCache>
                <c:formatCode>_(* #,##0_);_(* \(#,##0\);_(* "-"??_);_(@_)</c:formatCode>
                <c:ptCount val="5"/>
                <c:pt idx="0">
                  <c:v>880000</c:v>
                </c:pt>
                <c:pt idx="1">
                  <c:v>806000</c:v>
                </c:pt>
                <c:pt idx="2">
                  <c:v>801000</c:v>
                </c:pt>
                <c:pt idx="3">
                  <c:v>803000</c:v>
                </c:pt>
                <c:pt idx="4">
                  <c:v>809000</c:v>
                </c:pt>
              </c:numCache>
            </c:numRef>
          </c:val>
        </c:ser>
        <c:ser>
          <c:idx val="4"/>
          <c:order val="4"/>
          <c:tx>
            <c:strRef>
              <c:f>'8 - Graphics'!$A$14</c:f>
              <c:strCache>
                <c:ptCount val="1"/>
                <c:pt idx="0">
                  <c:v>Mouth Wash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Graphics'!$B$14:$F$14</c:f>
              <c:numCache>
                <c:formatCode>_(* #,##0_);_(* \(#,##0\);_(* "-"??_);_(@_)</c:formatCode>
                <c:ptCount val="5"/>
                <c:pt idx="0">
                  <c:v>560000</c:v>
                </c:pt>
                <c:pt idx="1">
                  <c:v>510000</c:v>
                </c:pt>
                <c:pt idx="2">
                  <c:v>513000</c:v>
                </c:pt>
                <c:pt idx="3">
                  <c:v>511000</c:v>
                </c:pt>
                <c:pt idx="4">
                  <c:v>502000</c:v>
                </c:pt>
              </c:numCache>
            </c:numRef>
          </c:val>
        </c:ser>
        <c:ser>
          <c:idx val="5"/>
          <c:order val="5"/>
          <c:tx>
            <c:strRef>
              <c:f>'8 - Graphics'!$A$15</c:f>
              <c:strCache>
                <c:ptCount val="1"/>
                <c:pt idx="0">
                  <c:v>Hair Spray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Graphics'!$B$15:$F$15</c:f>
              <c:numCache>
                <c:formatCode>_(* #,##0_);_(* \(#,##0\);_(* "-"??_);_(@_)</c:formatCode>
                <c:ptCount val="5"/>
                <c:pt idx="0">
                  <c:v>1006000</c:v>
                </c:pt>
                <c:pt idx="1">
                  <c:v>980500</c:v>
                </c:pt>
                <c:pt idx="2">
                  <c:v>806400</c:v>
                </c:pt>
                <c:pt idx="3">
                  <c:v>540000</c:v>
                </c:pt>
                <c:pt idx="4">
                  <c:v>360000</c:v>
                </c:pt>
              </c:numCache>
            </c:numRef>
          </c:val>
        </c:ser>
        <c:ser>
          <c:idx val="6"/>
          <c:order val="6"/>
          <c:tx>
            <c:strRef>
              <c:f>'8 - Graphics'!$A$16</c:f>
              <c:strCache>
                <c:ptCount val="1"/>
                <c:pt idx="0">
                  <c:v>Hair Gel</c:v>
                </c:pt>
              </c:strCache>
            </c:strRef>
          </c:tx>
          <c:cat>
            <c:numRef>
              <c:f>'8 - Graphics'!$B$10:$F$10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'8 - Graphics'!$B$16:$F$16</c:f>
              <c:numCache>
                <c:formatCode>_(* #,##0_);_(* \(#,##0\);_(* "-"??_);_(@_)</c:formatCode>
                <c:ptCount val="5"/>
                <c:pt idx="0">
                  <c:v>1220000</c:v>
                </c:pt>
                <c:pt idx="1">
                  <c:v>1005000</c:v>
                </c:pt>
                <c:pt idx="2">
                  <c:v>870000</c:v>
                </c:pt>
                <c:pt idx="3">
                  <c:v>602000</c:v>
                </c:pt>
                <c:pt idx="4">
                  <c:v>414000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280"/>
        <c:axId val="90219264"/>
      </c:areaChart>
      <c:catAx>
        <c:axId val="902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219264"/>
        <c:crosses val="autoZero"/>
        <c:auto val="0"/>
        <c:lblAlgn val="ctr"/>
        <c:lblOffset val="100"/>
        <c:noMultiLvlLbl val="0"/>
      </c:catAx>
      <c:valAx>
        <c:axId val="90219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0209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5" fmlaLink="$E$16" horiz="1" inc="250" max="15000" min="5000" page="10" val="8750"/>
</file>

<file path=xl/ctrlProps/ctrlProp2.xml><?xml version="1.0" encoding="utf-8"?>
<formControlPr xmlns="http://schemas.microsoft.com/office/spreadsheetml/2009/9/main" objectType="Scroll" dx="15" fmlaLink="$E$12" horiz="1" inc="50" max="650" min="350" page="10" val="418"/>
</file>

<file path=xl/ctrlProps/ctrlProp3.xml><?xml version="1.0" encoding="utf-8"?>
<formControlPr xmlns="http://schemas.microsoft.com/office/spreadsheetml/2009/9/main" objectType="Scroll" dx="15" fmlaLink="$E$13" horiz="1" inc="100" max="3500" min="2000" page="10" val="2519"/>
</file>

<file path=xl/ctrlProps/ctrlProp4.xml><?xml version="1.0" encoding="utf-8"?>
<formControlPr xmlns="http://schemas.microsoft.com/office/spreadsheetml/2009/9/main" objectType="Scroll" dx="15" fmlaLink="$E$14" horiz="1" inc="5" max="95" min="55" page="10" val="70"/>
</file>

<file path=xl/ctrlProps/ctrlProp5.xml><?xml version="1.0" encoding="utf-8"?>
<formControlPr xmlns="http://schemas.microsoft.com/office/spreadsheetml/2009/9/main" objectType="Scroll" dx="15" fmlaLink="$E$15" horiz="1" inc="200" max="2800" min="1600" page="10" val="2000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bestpracticemodelling.com/" TargetMode="Externa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14</xdr:col>
      <xdr:colOff>228600</xdr:colOff>
      <xdr:row>39</xdr:row>
      <xdr:rowOff>47625</xdr:rowOff>
    </xdr:to>
    <xdr:grpSp>
      <xdr:nvGrpSpPr>
        <xdr:cNvPr id="74" name="Group 73"/>
        <xdr:cNvGrpSpPr>
          <a:grpSpLocks/>
        </xdr:cNvGrpSpPr>
      </xdr:nvGrpSpPr>
      <xdr:grpSpPr bwMode="auto">
        <a:xfrm>
          <a:off x="609600" y="1914525"/>
          <a:ext cx="8153400" cy="5572125"/>
          <a:chOff x="720" y="1440"/>
          <a:chExt cx="4224" cy="2640"/>
        </a:xfrm>
      </xdr:grpSpPr>
      <xdr:sp macro="" textlink="">
        <xdr:nvSpPr>
          <xdr:cNvPr id="75" name="Rectangle 74"/>
          <xdr:cNvSpPr>
            <a:spLocks noChangeArrowheads="1"/>
          </xdr:cNvSpPr>
        </xdr:nvSpPr>
        <xdr:spPr bwMode="auto">
          <a:xfrm>
            <a:off x="720" y="1440"/>
            <a:ext cx="4224" cy="816"/>
          </a:xfrm>
          <a:prstGeom prst="rect">
            <a:avLst/>
          </a:prstGeom>
          <a:solidFill>
            <a:srgbClr val="99CC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76" name="Rectangle 75"/>
          <xdr:cNvSpPr>
            <a:spLocks noChangeArrowheads="1"/>
          </xdr:cNvSpPr>
        </xdr:nvSpPr>
        <xdr:spPr bwMode="auto">
          <a:xfrm>
            <a:off x="720" y="2352"/>
            <a:ext cx="4224" cy="816"/>
          </a:xfrm>
          <a:prstGeom prst="rect">
            <a:avLst/>
          </a:prstGeom>
          <a:solidFill>
            <a:srgbClr val="FFCC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77" name="Rectangle 76"/>
          <xdr:cNvSpPr>
            <a:spLocks noChangeArrowheads="1"/>
          </xdr:cNvSpPr>
        </xdr:nvSpPr>
        <xdr:spPr bwMode="auto">
          <a:xfrm>
            <a:off x="720" y="3264"/>
            <a:ext cx="4224" cy="816"/>
          </a:xfrm>
          <a:prstGeom prst="rect">
            <a:avLst/>
          </a:prstGeom>
          <a:solidFill>
            <a:srgbClr val="FFFF6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78" name="Text Box 35"/>
          <xdr:cNvSpPr txBox="1">
            <a:spLocks noChangeArrowheads="1"/>
          </xdr:cNvSpPr>
        </xdr:nvSpPr>
        <xdr:spPr bwMode="auto">
          <a:xfrm rot="16200000">
            <a:off x="422" y="1758"/>
            <a:ext cx="816" cy="1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 eaLnBrk="0" hangingPunct="0"/>
            <a:r>
              <a:rPr lang="en-US" sz="1600" b="1">
                <a:solidFill>
                  <a:srgbClr val="000000"/>
                </a:solidFill>
                <a:latin typeface="Arial Narrow" pitchFamily="34" charset="0"/>
              </a:rPr>
              <a:t>Main Output</a:t>
            </a:r>
            <a:endParaRPr lang="en-US" sz="1600" b="1" i="1">
              <a:solidFill>
                <a:srgbClr val="000000"/>
              </a:solidFill>
              <a:effectLst>
                <a:outerShdw blurRad="38100" dist="38100" dir="2700000" algn="tl">
                  <a:srgbClr val="FFFFFF"/>
                </a:outerShdw>
              </a:effectLst>
              <a:latin typeface="Arial Narrow" pitchFamily="34" charset="0"/>
            </a:endParaRPr>
          </a:p>
        </xdr:txBody>
      </xdr:sp>
      <xdr:sp macro="" textlink="">
        <xdr:nvSpPr>
          <xdr:cNvPr id="79" name="Text Box 37"/>
          <xdr:cNvSpPr txBox="1">
            <a:spLocks noChangeArrowheads="1"/>
          </xdr:cNvSpPr>
        </xdr:nvSpPr>
        <xdr:spPr bwMode="auto">
          <a:xfrm rot="16200000">
            <a:off x="421" y="2670"/>
            <a:ext cx="816" cy="1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 eaLnBrk="0" hangingPunct="0"/>
            <a:r>
              <a:rPr lang="en-US" sz="1600" b="1">
                <a:solidFill>
                  <a:srgbClr val="000000"/>
                </a:solidFill>
                <a:latin typeface="Arial Narrow" pitchFamily="34" charset="0"/>
              </a:rPr>
              <a:t>Investments</a:t>
            </a:r>
            <a:endParaRPr lang="en-US" sz="1600" b="1" i="1">
              <a:solidFill>
                <a:srgbClr val="000000"/>
              </a:solidFill>
              <a:effectLst>
                <a:outerShdw blurRad="38100" dist="38100" dir="2700000" algn="tl">
                  <a:srgbClr val="FFFFFF"/>
                </a:outerShdw>
              </a:effectLst>
              <a:latin typeface="Arial Narrow" pitchFamily="34" charset="0"/>
            </a:endParaRPr>
          </a:p>
        </xdr:txBody>
      </xdr:sp>
      <xdr:sp macro="" textlink="">
        <xdr:nvSpPr>
          <xdr:cNvPr id="80" name="Text Box 38"/>
          <xdr:cNvSpPr txBox="1">
            <a:spLocks noChangeArrowheads="1"/>
          </xdr:cNvSpPr>
        </xdr:nvSpPr>
        <xdr:spPr bwMode="auto">
          <a:xfrm rot="16200000">
            <a:off x="421" y="3582"/>
            <a:ext cx="816" cy="17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 eaLnBrk="0" hangingPunct="0"/>
            <a:r>
              <a:rPr lang="en-US" sz="1600" b="1">
                <a:solidFill>
                  <a:srgbClr val="000000"/>
                </a:solidFill>
                <a:latin typeface="Arial Narrow" pitchFamily="34" charset="0"/>
              </a:rPr>
              <a:t>Support</a:t>
            </a:r>
            <a:endParaRPr lang="en-US" sz="1600" b="1" i="1">
              <a:solidFill>
                <a:srgbClr val="000000"/>
              </a:solidFill>
              <a:effectLst>
                <a:outerShdw blurRad="38100" dist="38100" dir="2700000" algn="tl">
                  <a:srgbClr val="FFFFFF"/>
                </a:outerShdw>
              </a:effectLst>
              <a:latin typeface="Arial Narrow" pitchFamily="34" charset="0"/>
            </a:endParaRPr>
          </a:p>
        </xdr:txBody>
      </xdr:sp>
      <xdr:sp macro="" textlink="">
        <xdr:nvSpPr>
          <xdr:cNvPr id="81" name="Rectangle 80"/>
          <xdr:cNvSpPr>
            <a:spLocks noChangeArrowheads="1"/>
          </xdr:cNvSpPr>
        </xdr:nvSpPr>
        <xdr:spPr bwMode="auto">
          <a:xfrm>
            <a:off x="1565" y="2496"/>
            <a:ext cx="891" cy="576"/>
          </a:xfrm>
          <a:prstGeom prst="rect">
            <a:avLst/>
          </a:prstGeom>
          <a:solidFill>
            <a:srgbClr val="99C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Arial Narrow" pitchFamily="34" charset="0"/>
              </a:rPr>
              <a:t>Investment A</a:t>
            </a:r>
          </a:p>
        </xdr:txBody>
      </xdr:sp>
      <xdr:sp macro="" textlink="">
        <xdr:nvSpPr>
          <xdr:cNvPr id="82" name="Rectangle 81"/>
          <xdr:cNvSpPr>
            <a:spLocks noChangeArrowheads="1"/>
          </xdr:cNvSpPr>
        </xdr:nvSpPr>
        <xdr:spPr bwMode="auto">
          <a:xfrm>
            <a:off x="2410" y="1536"/>
            <a:ext cx="974" cy="576"/>
          </a:xfrm>
          <a:prstGeom prst="rect">
            <a:avLst/>
          </a:prstGeom>
          <a:solidFill>
            <a:srgbClr val="6699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Arial Narrow" pitchFamily="34" charset="0"/>
              </a:rPr>
              <a:t>Cost Benefit Comparison</a:t>
            </a:r>
            <a:endParaRPr lang="en-US" sz="1600" b="1" i="1">
              <a:latin typeface="Arial Narrow" pitchFamily="34" charset="0"/>
            </a:endParaRPr>
          </a:p>
        </xdr:txBody>
      </xdr:sp>
      <xdr:sp macro="" textlink="">
        <xdr:nvSpPr>
          <xdr:cNvPr id="83" name="Rectangle 82"/>
          <xdr:cNvSpPr>
            <a:spLocks noChangeArrowheads="1"/>
          </xdr:cNvSpPr>
        </xdr:nvSpPr>
        <xdr:spPr bwMode="auto">
          <a:xfrm>
            <a:off x="3384" y="2496"/>
            <a:ext cx="914" cy="576"/>
          </a:xfrm>
          <a:prstGeom prst="rect">
            <a:avLst/>
          </a:prstGeom>
          <a:solidFill>
            <a:srgbClr val="99C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Arial Narrow" pitchFamily="34" charset="0"/>
              </a:rPr>
              <a:t>Investment B</a:t>
            </a:r>
          </a:p>
        </xdr:txBody>
      </xdr:sp>
      <xdr:sp macro="" textlink="">
        <xdr:nvSpPr>
          <xdr:cNvPr id="84" name="Rectangle 83"/>
          <xdr:cNvSpPr>
            <a:spLocks noChangeArrowheads="1"/>
          </xdr:cNvSpPr>
        </xdr:nvSpPr>
        <xdr:spPr bwMode="auto">
          <a:xfrm>
            <a:off x="1104" y="3360"/>
            <a:ext cx="528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 i="1">
                <a:latin typeface="Arial Narrow" pitchFamily="34" charset="0"/>
              </a:rPr>
              <a:t>Cost Estimates</a:t>
            </a:r>
          </a:p>
        </xdr:txBody>
      </xdr:sp>
      <xdr:sp macro="" textlink="">
        <xdr:nvSpPr>
          <xdr:cNvPr id="85" name="Rectangle 84"/>
          <xdr:cNvSpPr>
            <a:spLocks noChangeArrowheads="1"/>
          </xdr:cNvSpPr>
        </xdr:nvSpPr>
        <xdr:spPr bwMode="auto">
          <a:xfrm>
            <a:off x="1689" y="3360"/>
            <a:ext cx="591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 i="1">
                <a:latin typeface="Arial Narrow" pitchFamily="34" charset="0"/>
              </a:rPr>
              <a:t>Benefit Calculations</a:t>
            </a:r>
          </a:p>
        </xdr:txBody>
      </xdr:sp>
      <xdr:sp macro="" textlink="">
        <xdr:nvSpPr>
          <xdr:cNvPr id="86" name="Rectangle 85"/>
          <xdr:cNvSpPr>
            <a:spLocks noChangeArrowheads="1"/>
          </xdr:cNvSpPr>
        </xdr:nvSpPr>
        <xdr:spPr bwMode="auto">
          <a:xfrm>
            <a:off x="2352" y="3360"/>
            <a:ext cx="546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 i="1">
                <a:latin typeface="Arial Narrow" pitchFamily="34" charset="0"/>
              </a:rPr>
              <a:t>Assumptions</a:t>
            </a:r>
          </a:p>
        </xdr:txBody>
      </xdr:sp>
      <xdr:sp macro="" textlink="">
        <xdr:nvSpPr>
          <xdr:cNvPr id="87" name="Rectangle 86"/>
          <xdr:cNvSpPr>
            <a:spLocks noChangeArrowheads="1"/>
          </xdr:cNvSpPr>
        </xdr:nvSpPr>
        <xdr:spPr bwMode="auto">
          <a:xfrm>
            <a:off x="2976" y="3360"/>
            <a:ext cx="528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>
                <a:latin typeface="Arial Narrow" pitchFamily="34" charset="0"/>
              </a:rPr>
              <a:t>Cost Estimates</a:t>
            </a:r>
            <a:endParaRPr lang="en-US" sz="1200" i="1">
              <a:latin typeface="Arial Narrow" pitchFamily="34" charset="0"/>
            </a:endParaRPr>
          </a:p>
        </xdr:txBody>
      </xdr:sp>
      <xdr:sp macro="" textlink="">
        <xdr:nvSpPr>
          <xdr:cNvPr id="88" name="Rectangle 87"/>
          <xdr:cNvSpPr>
            <a:spLocks noChangeArrowheads="1"/>
          </xdr:cNvSpPr>
        </xdr:nvSpPr>
        <xdr:spPr bwMode="auto">
          <a:xfrm>
            <a:off x="3576" y="3360"/>
            <a:ext cx="528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 i="1">
                <a:latin typeface="Arial Narrow" pitchFamily="34" charset="0"/>
              </a:rPr>
              <a:t>Benefit Calculations</a:t>
            </a:r>
          </a:p>
        </xdr:txBody>
      </xdr:sp>
      <xdr:sp macro="" textlink="">
        <xdr:nvSpPr>
          <xdr:cNvPr id="89" name="Rectangle 88"/>
          <xdr:cNvSpPr>
            <a:spLocks noChangeArrowheads="1"/>
          </xdr:cNvSpPr>
        </xdr:nvSpPr>
        <xdr:spPr bwMode="auto">
          <a:xfrm>
            <a:off x="4198" y="3360"/>
            <a:ext cx="581" cy="576"/>
          </a:xfrm>
          <a:prstGeom prst="rect">
            <a:avLst/>
          </a:prstGeom>
          <a:solidFill>
            <a:srgbClr val="CCECFF"/>
          </a:solidFill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2400" kern="1200">
                <a:solidFill>
                  <a:schemeClr val="tx1"/>
                </a:solidFill>
                <a:latin typeface="Times New Roman" pitchFamily="18" charset="0"/>
                <a:ea typeface="+mn-ea"/>
                <a:cs typeface="+mn-cs"/>
              </a:defRPr>
            </a:lvl9pPr>
          </a:lstStyle>
          <a:p>
            <a:pPr algn="ctr"/>
            <a:r>
              <a:rPr lang="en-US" sz="1200">
                <a:latin typeface="Arial Narrow" pitchFamily="34" charset="0"/>
              </a:rPr>
              <a:t>Assumptions</a:t>
            </a:r>
            <a:endParaRPr lang="en-US" sz="1200" i="1">
              <a:latin typeface="Arial Narrow" pitchFamily="34" charset="0"/>
            </a:endParaRPr>
          </a:p>
        </xdr:txBody>
      </xdr:sp>
      <xdr:cxnSp macro="">
        <xdr:nvCxnSpPr>
          <xdr:cNvPr id="90" name="AutoShape 50"/>
          <xdr:cNvCxnSpPr>
            <a:cxnSpLocks noChangeShapeType="1"/>
            <a:stCxn id="84" idx="0"/>
            <a:endCxn id="81" idx="2"/>
          </xdr:cNvCxnSpPr>
        </xdr:nvCxnSpPr>
        <xdr:spPr bwMode="auto">
          <a:xfrm rot="5400000" flipH="1" flipV="1">
            <a:off x="1545" y="2895"/>
            <a:ext cx="288" cy="642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1" name="AutoShape 51"/>
          <xdr:cNvCxnSpPr>
            <a:cxnSpLocks noChangeShapeType="1"/>
            <a:stCxn id="85" idx="0"/>
            <a:endCxn id="81" idx="2"/>
          </xdr:cNvCxnSpPr>
        </xdr:nvCxnSpPr>
        <xdr:spPr bwMode="auto">
          <a:xfrm flipV="1">
            <a:off x="1985" y="3072"/>
            <a:ext cx="26" cy="288"/>
          </a:xfrm>
          <a:prstGeom prst="straightConnector1">
            <a:avLst/>
          </a:prstGeom>
          <a:noFill/>
          <a:ln w="9525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2" name="AutoShape 52"/>
          <xdr:cNvCxnSpPr>
            <a:cxnSpLocks noChangeShapeType="1"/>
            <a:stCxn id="86" idx="0"/>
            <a:endCxn id="81" idx="2"/>
          </xdr:cNvCxnSpPr>
        </xdr:nvCxnSpPr>
        <xdr:spPr bwMode="auto">
          <a:xfrm rot="16200000" flipV="1">
            <a:off x="2174" y="2909"/>
            <a:ext cx="288" cy="614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3" name="AutoShape 53"/>
          <xdr:cNvCxnSpPr>
            <a:cxnSpLocks noChangeShapeType="1"/>
            <a:stCxn id="87" idx="0"/>
            <a:endCxn id="83" idx="2"/>
          </xdr:cNvCxnSpPr>
        </xdr:nvCxnSpPr>
        <xdr:spPr bwMode="auto">
          <a:xfrm rot="5400000" flipH="1" flipV="1">
            <a:off x="3396" y="2916"/>
            <a:ext cx="288" cy="60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4" name="AutoShape 54"/>
          <xdr:cNvCxnSpPr>
            <a:cxnSpLocks noChangeShapeType="1"/>
            <a:stCxn id="88" idx="0"/>
            <a:endCxn id="83" idx="2"/>
          </xdr:cNvCxnSpPr>
        </xdr:nvCxnSpPr>
        <xdr:spPr bwMode="auto">
          <a:xfrm flipV="1">
            <a:off x="3840" y="3072"/>
            <a:ext cx="1" cy="288"/>
          </a:xfrm>
          <a:prstGeom prst="straightConnector1">
            <a:avLst/>
          </a:prstGeom>
          <a:noFill/>
          <a:ln w="9525">
            <a:solidFill>
              <a:schemeClr val="tx1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5" name="AutoShape 55"/>
          <xdr:cNvCxnSpPr>
            <a:cxnSpLocks noChangeShapeType="1"/>
            <a:stCxn id="89" idx="0"/>
            <a:endCxn id="83" idx="2"/>
          </xdr:cNvCxnSpPr>
        </xdr:nvCxnSpPr>
        <xdr:spPr bwMode="auto">
          <a:xfrm rot="16200000" flipV="1">
            <a:off x="4021" y="2892"/>
            <a:ext cx="288" cy="64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6" name="AutoShape 56"/>
          <xdr:cNvCxnSpPr>
            <a:cxnSpLocks noChangeShapeType="1"/>
            <a:stCxn id="81" idx="0"/>
            <a:endCxn id="82" idx="2"/>
          </xdr:cNvCxnSpPr>
        </xdr:nvCxnSpPr>
        <xdr:spPr bwMode="auto">
          <a:xfrm rot="5400000" flipH="1" flipV="1">
            <a:off x="2262" y="1861"/>
            <a:ext cx="384" cy="88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  <xdr:cxnSp macro="">
        <xdr:nvCxnSpPr>
          <xdr:cNvPr id="97" name="AutoShape 57"/>
          <xdr:cNvCxnSpPr>
            <a:cxnSpLocks noChangeShapeType="1"/>
            <a:stCxn id="83" idx="0"/>
            <a:endCxn id="82" idx="2"/>
          </xdr:cNvCxnSpPr>
        </xdr:nvCxnSpPr>
        <xdr:spPr bwMode="auto">
          <a:xfrm rot="16200000" flipV="1">
            <a:off x="3177" y="1832"/>
            <a:ext cx="384" cy="944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14</xdr:col>
      <xdr:colOff>419100</xdr:colOff>
      <xdr:row>9</xdr:row>
      <xdr:rowOff>180975</xdr:rowOff>
    </xdr:from>
    <xdr:to>
      <xdr:col>15</xdr:col>
      <xdr:colOff>314325</xdr:colOff>
      <xdr:row>18</xdr:row>
      <xdr:rowOff>180975</xdr:rowOff>
    </xdr:to>
    <xdr:sp macro="" textlink="">
      <xdr:nvSpPr>
        <xdr:cNvPr id="98" name="Right Brace 97"/>
        <xdr:cNvSpPr/>
      </xdr:nvSpPr>
      <xdr:spPr>
        <a:xfrm>
          <a:off x="8953500" y="1905000"/>
          <a:ext cx="504825" cy="1714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485775</xdr:colOff>
      <xdr:row>20</xdr:row>
      <xdr:rowOff>20781</xdr:rowOff>
    </xdr:from>
    <xdr:to>
      <xdr:col>15</xdr:col>
      <xdr:colOff>381000</xdr:colOff>
      <xdr:row>28</xdr:row>
      <xdr:rowOff>180974</xdr:rowOff>
    </xdr:to>
    <xdr:sp macro="" textlink="">
      <xdr:nvSpPr>
        <xdr:cNvPr id="99" name="Right Brace 98"/>
        <xdr:cNvSpPr/>
      </xdr:nvSpPr>
      <xdr:spPr>
        <a:xfrm>
          <a:off x="9020175" y="3840306"/>
          <a:ext cx="504825" cy="168419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514350</xdr:colOff>
      <xdr:row>30</xdr:row>
      <xdr:rowOff>30306</xdr:rowOff>
    </xdr:from>
    <xdr:to>
      <xdr:col>15</xdr:col>
      <xdr:colOff>409575</xdr:colOff>
      <xdr:row>38</xdr:row>
      <xdr:rowOff>190499</xdr:rowOff>
    </xdr:to>
    <xdr:sp macro="" textlink="">
      <xdr:nvSpPr>
        <xdr:cNvPr id="100" name="Right Brace 99"/>
        <xdr:cNvSpPr/>
      </xdr:nvSpPr>
      <xdr:spPr>
        <a:xfrm>
          <a:off x="9048750" y="5754831"/>
          <a:ext cx="504825" cy="168419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18</xdr:row>
      <xdr:rowOff>0</xdr:rowOff>
    </xdr:from>
    <xdr:to>
      <xdr:col>8</xdr:col>
      <xdr:colOff>523875</xdr:colOff>
      <xdr:row>20</xdr:row>
      <xdr:rowOff>171450</xdr:rowOff>
    </xdr:to>
    <xdr:sp macro="" textlink="">
      <xdr:nvSpPr>
        <xdr:cNvPr id="2" name="Right Brace 1"/>
        <xdr:cNvSpPr/>
      </xdr:nvSpPr>
      <xdr:spPr>
        <a:xfrm>
          <a:off x="5114925" y="3486150"/>
          <a:ext cx="285750" cy="5524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209550</xdr:colOff>
      <xdr:row>34</xdr:row>
      <xdr:rowOff>19050</xdr:rowOff>
    </xdr:from>
    <xdr:to>
      <xdr:col>6</xdr:col>
      <xdr:colOff>466725</xdr:colOff>
      <xdr:row>36</xdr:row>
      <xdr:rowOff>161925</xdr:rowOff>
    </xdr:to>
    <xdr:sp macro="" textlink="">
      <xdr:nvSpPr>
        <xdr:cNvPr id="3" name="Right Brace 2"/>
        <xdr:cNvSpPr/>
      </xdr:nvSpPr>
      <xdr:spPr>
        <a:xfrm>
          <a:off x="4343400" y="6600825"/>
          <a:ext cx="257175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76200</xdr:colOff>
      <xdr:row>30</xdr:row>
      <xdr:rowOff>104775</xdr:rowOff>
    </xdr:from>
    <xdr:to>
      <xdr:col>6</xdr:col>
      <xdr:colOff>514350</xdr:colOff>
      <xdr:row>30</xdr:row>
      <xdr:rowOff>114300</xdr:rowOff>
    </xdr:to>
    <xdr:cxnSp macro="">
      <xdr:nvCxnSpPr>
        <xdr:cNvPr id="5" name="Straight Arrow Connector 4"/>
        <xdr:cNvCxnSpPr/>
      </xdr:nvCxnSpPr>
      <xdr:spPr>
        <a:xfrm flipH="1" flipV="1">
          <a:off x="4210050" y="5924550"/>
          <a:ext cx="4381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571500</xdr:colOff>
      <xdr:row>33</xdr:row>
      <xdr:rowOff>180975</xdr:rowOff>
    </xdr:from>
    <xdr:to>
      <xdr:col>6</xdr:col>
      <xdr:colOff>28575</xdr:colOff>
      <xdr:row>37</xdr:row>
      <xdr:rowOff>28575</xdr:rowOff>
    </xdr:to>
    <xdr:sp macro="" textlink="">
      <xdr:nvSpPr>
        <xdr:cNvPr id="4" name="Rectangle 3"/>
        <xdr:cNvSpPr/>
      </xdr:nvSpPr>
      <xdr:spPr>
        <a:xfrm>
          <a:off x="571500" y="6572250"/>
          <a:ext cx="3590925" cy="6096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76200</xdr:colOff>
      <xdr:row>37</xdr:row>
      <xdr:rowOff>85725</xdr:rowOff>
    </xdr:from>
    <xdr:to>
      <xdr:col>6</xdr:col>
      <xdr:colOff>533400</xdr:colOff>
      <xdr:row>39</xdr:row>
      <xdr:rowOff>28575</xdr:rowOff>
    </xdr:to>
    <xdr:cxnSp macro="">
      <xdr:nvCxnSpPr>
        <xdr:cNvPr id="7" name="Straight Arrow Connector 6"/>
        <xdr:cNvCxnSpPr/>
      </xdr:nvCxnSpPr>
      <xdr:spPr>
        <a:xfrm flipH="1" flipV="1">
          <a:off x="4210050" y="7239000"/>
          <a:ext cx="457200" cy="323850"/>
        </a:xfrm>
        <a:prstGeom prst="straightConnector1">
          <a:avLst/>
        </a:prstGeom>
        <a:ln>
          <a:solidFill>
            <a:schemeClr val="tx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</xdr:colOff>
      <xdr:row>32</xdr:row>
      <xdr:rowOff>71439</xdr:rowOff>
    </xdr:from>
    <xdr:to>
      <xdr:col>2</xdr:col>
      <xdr:colOff>309562</xdr:colOff>
      <xdr:row>33</xdr:row>
      <xdr:rowOff>128589</xdr:rowOff>
    </xdr:to>
    <xdr:sp macro="" textlink="">
      <xdr:nvSpPr>
        <xdr:cNvPr id="6" name="Bent Arrow 5"/>
        <xdr:cNvSpPr/>
      </xdr:nvSpPr>
      <xdr:spPr>
        <a:xfrm rot="5400000">
          <a:off x="1276350" y="6267451"/>
          <a:ext cx="247650" cy="25717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161925</xdr:colOff>
      <xdr:row>30</xdr:row>
      <xdr:rowOff>38100</xdr:rowOff>
    </xdr:from>
    <xdr:to>
      <xdr:col>2</xdr:col>
      <xdr:colOff>504825</xdr:colOff>
      <xdr:row>31</xdr:row>
      <xdr:rowOff>0</xdr:rowOff>
    </xdr:to>
    <xdr:sp macro="" textlink="">
      <xdr:nvSpPr>
        <xdr:cNvPr id="8" name="Right Arrow 7"/>
        <xdr:cNvSpPr/>
      </xdr:nvSpPr>
      <xdr:spPr>
        <a:xfrm>
          <a:off x="1381125" y="5857875"/>
          <a:ext cx="342900" cy="152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11</xdr:row>
      <xdr:rowOff>9525</xdr:rowOff>
    </xdr:from>
    <xdr:to>
      <xdr:col>9</xdr:col>
      <xdr:colOff>628650</xdr:colOff>
      <xdr:row>16</xdr:row>
      <xdr:rowOff>0</xdr:rowOff>
    </xdr:to>
    <xdr:sp macro="" textlink="">
      <xdr:nvSpPr>
        <xdr:cNvPr id="2" name="Right Brace 1"/>
        <xdr:cNvSpPr/>
      </xdr:nvSpPr>
      <xdr:spPr>
        <a:xfrm>
          <a:off x="5962650" y="2162175"/>
          <a:ext cx="314325" cy="12096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285750</xdr:colOff>
      <xdr:row>9</xdr:row>
      <xdr:rowOff>152400</xdr:rowOff>
    </xdr:from>
    <xdr:to>
      <xdr:col>7</xdr:col>
      <xdr:colOff>542925</xdr:colOff>
      <xdr:row>10</xdr:row>
      <xdr:rowOff>123825</xdr:rowOff>
    </xdr:to>
    <xdr:cxnSp macro="">
      <xdr:nvCxnSpPr>
        <xdr:cNvPr id="4" name="Straight Arrow Connector 3"/>
        <xdr:cNvCxnSpPr/>
      </xdr:nvCxnSpPr>
      <xdr:spPr>
        <a:xfrm flipH="1">
          <a:off x="4714875" y="1876425"/>
          <a:ext cx="257175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15</xdr:row>
          <xdr:rowOff>28575</xdr:rowOff>
        </xdr:from>
        <xdr:to>
          <xdr:col>7</xdr:col>
          <xdr:colOff>542925</xdr:colOff>
          <xdr:row>15</xdr:row>
          <xdr:rowOff>219075</xdr:rowOff>
        </xdr:to>
        <xdr:sp macro="" textlink="">
          <xdr:nvSpPr>
            <xdr:cNvPr id="6151" name="Scroll Bar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28575</xdr:rowOff>
        </xdr:from>
        <xdr:to>
          <xdr:col>7</xdr:col>
          <xdr:colOff>542925</xdr:colOff>
          <xdr:row>11</xdr:row>
          <xdr:rowOff>219075</xdr:rowOff>
        </xdr:to>
        <xdr:sp macro="" textlink="">
          <xdr:nvSpPr>
            <xdr:cNvPr id="6154" name="Scroll Bar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28575</xdr:rowOff>
        </xdr:from>
        <xdr:to>
          <xdr:col>7</xdr:col>
          <xdr:colOff>542925</xdr:colOff>
          <xdr:row>12</xdr:row>
          <xdr:rowOff>219075</xdr:rowOff>
        </xdr:to>
        <xdr:sp macro="" textlink="">
          <xdr:nvSpPr>
            <xdr:cNvPr id="6155" name="Scroll Bar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28575</xdr:rowOff>
        </xdr:from>
        <xdr:to>
          <xdr:col>7</xdr:col>
          <xdr:colOff>542925</xdr:colOff>
          <xdr:row>13</xdr:row>
          <xdr:rowOff>219075</xdr:rowOff>
        </xdr:to>
        <xdr:sp macro="" textlink="">
          <xdr:nvSpPr>
            <xdr:cNvPr id="6157" name="Scroll Bar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28575</xdr:rowOff>
        </xdr:from>
        <xdr:to>
          <xdr:col>7</xdr:col>
          <xdr:colOff>542925</xdr:colOff>
          <xdr:row>14</xdr:row>
          <xdr:rowOff>219075</xdr:rowOff>
        </xdr:to>
        <xdr:sp macro="" textlink="">
          <xdr:nvSpPr>
            <xdr:cNvPr id="6158" name="Scroll Bar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28575</xdr:rowOff>
        </xdr:from>
        <xdr:to>
          <xdr:col>9</xdr:col>
          <xdr:colOff>19050</xdr:colOff>
          <xdr:row>89</xdr:row>
          <xdr:rowOff>152400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[1]Contents!$B$6:$Q$64" spid="_x0000_s133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09575" y="9372600"/>
              <a:ext cx="4838700" cy="85058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10</xdr:col>
      <xdr:colOff>19050</xdr:colOff>
      <xdr:row>44</xdr:row>
      <xdr:rowOff>95250</xdr:rowOff>
    </xdr:from>
    <xdr:to>
      <xdr:col>13</xdr:col>
      <xdr:colOff>28575</xdr:colOff>
      <xdr:row>48</xdr:row>
      <xdr:rowOff>0</xdr:rowOff>
    </xdr:to>
    <xdr:pic>
      <xdr:nvPicPr>
        <xdr:cNvPr id="3" name="Picture 1" descr="WorkbookLogo1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9248775"/>
          <a:ext cx="1981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8</xdr:col>
      <xdr:colOff>600075</xdr:colOff>
      <xdr:row>48</xdr:row>
      <xdr:rowOff>114300</xdr:rowOff>
    </xdr:to>
    <xdr:pic>
      <xdr:nvPicPr>
        <xdr:cNvPr id="5" name="Picture 4" descr="Attached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820025"/>
          <a:ext cx="5029200" cy="354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</xdr:colOff>
      <xdr:row>20</xdr:row>
      <xdr:rowOff>57149</xdr:rowOff>
    </xdr:from>
    <xdr:to>
      <xdr:col>6</xdr:col>
      <xdr:colOff>619125</xdr:colOff>
      <xdr:row>37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10</xdr:row>
      <xdr:rowOff>0</xdr:rowOff>
    </xdr:from>
    <xdr:to>
      <xdr:col>6</xdr:col>
      <xdr:colOff>647700</xdr:colOff>
      <xdr:row>15</xdr:row>
      <xdr:rowOff>161925</xdr:rowOff>
    </xdr:to>
    <xdr:sp macro="" textlink="">
      <xdr:nvSpPr>
        <xdr:cNvPr id="3" name="Right Brace 2"/>
        <xdr:cNvSpPr/>
      </xdr:nvSpPr>
      <xdr:spPr>
        <a:xfrm>
          <a:off x="4895850" y="1914525"/>
          <a:ext cx="466725" cy="11144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66675</xdr:colOff>
      <xdr:row>16</xdr:row>
      <xdr:rowOff>9525</xdr:rowOff>
    </xdr:from>
    <xdr:to>
      <xdr:col>8</xdr:col>
      <xdr:colOff>495300</xdr:colOff>
      <xdr:row>20</xdr:row>
      <xdr:rowOff>19050</xdr:rowOff>
    </xdr:to>
    <xdr:cxnSp macro="">
      <xdr:nvCxnSpPr>
        <xdr:cNvPr id="5" name="Straight Arrow Connector 4"/>
        <xdr:cNvCxnSpPr/>
      </xdr:nvCxnSpPr>
      <xdr:spPr>
        <a:xfrm flipH="1">
          <a:off x="5553075" y="3067050"/>
          <a:ext cx="1171575" cy="771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25</xdr:row>
      <xdr:rowOff>114300</xdr:rowOff>
    </xdr:from>
    <xdr:to>
      <xdr:col>6</xdr:col>
      <xdr:colOff>66675</xdr:colOff>
      <xdr:row>46</xdr:row>
      <xdr:rowOff>66675</xdr:rowOff>
    </xdr:to>
    <xdr:pic>
      <xdr:nvPicPr>
        <xdr:cNvPr id="3" name="Picture 2" descr="http://www.officearticles.com/excel/images/tips_t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076950"/>
          <a:ext cx="3990975" cy="395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428625</xdr:colOff>
      <xdr:row>21</xdr:row>
      <xdr:rowOff>104775</xdr:rowOff>
    </xdr:from>
    <xdr:to>
      <xdr:col>5</xdr:col>
      <xdr:colOff>533400</xdr:colOff>
      <xdr:row>24</xdr:row>
      <xdr:rowOff>38100</xdr:rowOff>
    </xdr:to>
    <xdr:sp macro="" textlink="">
      <xdr:nvSpPr>
        <xdr:cNvPr id="4" name="TextBox 3"/>
        <xdr:cNvSpPr txBox="1"/>
      </xdr:nvSpPr>
      <xdr:spPr>
        <a:xfrm>
          <a:off x="428625" y="4162425"/>
          <a:ext cx="371475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tx2">
              <a:lumMod val="60000"/>
              <a:lumOff val="40000"/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When</a:t>
          </a:r>
          <a:r>
            <a:rPr lang="en-US" sz="1100" baseline="0"/>
            <a:t> you use a text box, it stays static no matter what you do with other cells in the worksheet</a:t>
          </a:r>
          <a:endParaRPr lang="en-US" sz="1100"/>
        </a:p>
      </xdr:txBody>
    </xdr:sp>
    <xdr:clientData/>
  </xdr:twoCellAnchor>
  <xdr:twoCellAnchor editAs="oneCell">
    <xdr:from>
      <xdr:col>10</xdr:col>
      <xdr:colOff>38100</xdr:colOff>
      <xdr:row>54</xdr:row>
      <xdr:rowOff>85725</xdr:rowOff>
    </xdr:from>
    <xdr:to>
      <xdr:col>17</xdr:col>
      <xdr:colOff>538480</xdr:colOff>
      <xdr:row>67</xdr:row>
      <xdr:rowOff>176530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2"/>
        <a:srcRect l="14658" r="35322" b="52117"/>
        <a:stretch/>
      </xdr:blipFill>
      <xdr:spPr bwMode="auto">
        <a:xfrm>
          <a:off x="6505575" y="10477500"/>
          <a:ext cx="4767580" cy="256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180975</xdr:colOff>
      <xdr:row>83</xdr:row>
      <xdr:rowOff>47625</xdr:rowOff>
    </xdr:from>
    <xdr:to>
      <xdr:col>4</xdr:col>
      <xdr:colOff>476250</xdr:colOff>
      <xdr:row>87</xdr:row>
      <xdr:rowOff>133350</xdr:rowOff>
    </xdr:to>
    <xdr:sp macro="" textlink="">
      <xdr:nvSpPr>
        <xdr:cNvPr id="2" name="Right Brace 1"/>
        <xdr:cNvSpPr/>
      </xdr:nvSpPr>
      <xdr:spPr>
        <a:xfrm>
          <a:off x="3181350" y="16011525"/>
          <a:ext cx="295275" cy="847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AppData/Local/Temp/Temp1_Best_Practice_Examples_6_1.zip/Best_Practice_Examples_6_1/XLS/SMA_1/BPM-SMA%201-Best%20Practice%20Model%20Ex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Overview_SC"/>
      <sheetName val="Notes_SSC"/>
      <sheetName val="Notes_BO"/>
      <sheetName val="Keys_SSC"/>
      <sheetName val="Keys_BO"/>
      <sheetName val="Assumptions_SC"/>
      <sheetName val="TS_Ass_SSC"/>
      <sheetName val="TS_BA"/>
      <sheetName val="Hist_Ass_SSC"/>
      <sheetName val="IS_Hist_TA"/>
      <sheetName val="BS_Hist_TA"/>
      <sheetName val="CFS_Hist_TA"/>
      <sheetName val="Fcast_Ass_SSC"/>
      <sheetName val="Fcast_TA"/>
      <sheetName val="Outputs_SC"/>
      <sheetName val="Hist_OP_SSC"/>
      <sheetName val="IS_Hist_TO"/>
      <sheetName val="BS_Hist_TO"/>
      <sheetName val="CFS_Hist_TO"/>
      <sheetName val="Fcast_OP_SSC"/>
      <sheetName val="Fcast_OP_TO"/>
      <sheetName val="IS_Fcast_TO"/>
      <sheetName val="BS_Fcast_TO"/>
      <sheetName val="CFS_Fcast_TO"/>
      <sheetName val="All_Pers_OP_SSC"/>
      <sheetName val="IS_All_TO"/>
      <sheetName val="BS_All_TO"/>
      <sheetName val="CFS_All_TO"/>
      <sheetName val="Dashboards_SSC"/>
      <sheetName val="BS_Sum_P_MS"/>
      <sheetName val="Appendices_SC"/>
      <sheetName val="Checks_SSC"/>
      <sheetName val="Checks_BO"/>
      <sheetName val="LU_SSC"/>
      <sheetName val="TS_LU"/>
      <sheetName val="Capital_LU"/>
      <sheetName val="Dashboards_L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estpracticemodeling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estpracticemodelling.com/files/videos/best_practice_training/new/small/sma_2/bpm_training_new_small_sma_2_web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6"/>
  <sheetViews>
    <sheetView tabSelected="1" workbookViewId="0"/>
  </sheetViews>
  <sheetFormatPr defaultRowHeight="15" x14ac:dyDescent="0.25"/>
  <cols>
    <col min="1" max="1" width="5.7109375" customWidth="1"/>
    <col min="2" max="2" width="24.7109375" customWidth="1"/>
    <col min="7" max="7" width="11" customWidth="1"/>
    <col min="10" max="10" width="11.42578125" customWidth="1"/>
  </cols>
  <sheetData>
    <row r="1" spans="1:10" ht="18.75" x14ac:dyDescent="0.3">
      <c r="D1" s="3" t="s">
        <v>0</v>
      </c>
    </row>
    <row r="2" spans="1:10" ht="18.75" x14ac:dyDescent="0.3">
      <c r="D2" s="3" t="s">
        <v>203</v>
      </c>
    </row>
    <row r="3" spans="1:10" ht="18.75" x14ac:dyDescent="0.3">
      <c r="D3" s="3" t="s">
        <v>1</v>
      </c>
    </row>
    <row r="4" spans="1:10" ht="5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5" t="s">
        <v>2</v>
      </c>
    </row>
    <row r="7" spans="1:10" x14ac:dyDescent="0.25">
      <c r="A7" s="7" t="s">
        <v>4</v>
      </c>
      <c r="B7" s="8" t="s">
        <v>5</v>
      </c>
      <c r="F7" s="17" t="s">
        <v>195</v>
      </c>
    </row>
    <row r="8" spans="1:10" x14ac:dyDescent="0.25">
      <c r="A8" s="9">
        <v>1</v>
      </c>
      <c r="B8" s="20" t="s">
        <v>6</v>
      </c>
      <c r="D8" t="s">
        <v>196</v>
      </c>
    </row>
    <row r="9" spans="1:10" x14ac:dyDescent="0.25">
      <c r="A9" s="9">
        <v>2</v>
      </c>
      <c r="B9" s="20" t="s">
        <v>7</v>
      </c>
      <c r="D9" t="s">
        <v>197</v>
      </c>
    </row>
    <row r="10" spans="1:10" x14ac:dyDescent="0.25">
      <c r="A10" s="9">
        <v>3</v>
      </c>
      <c r="B10" s="20" t="s">
        <v>107</v>
      </c>
      <c r="D10" t="s">
        <v>198</v>
      </c>
    </row>
    <row r="11" spans="1:10" x14ac:dyDescent="0.25">
      <c r="A11" s="9">
        <v>4</v>
      </c>
      <c r="B11" s="20" t="s">
        <v>8</v>
      </c>
      <c r="D11" t="s">
        <v>199</v>
      </c>
    </row>
    <row r="12" spans="1:10" x14ac:dyDescent="0.25">
      <c r="A12" s="9">
        <v>5</v>
      </c>
      <c r="B12" s="20" t="s">
        <v>9</v>
      </c>
      <c r="D12" t="s">
        <v>206</v>
      </c>
    </row>
    <row r="13" spans="1:10" x14ac:dyDescent="0.25">
      <c r="A13" s="9">
        <v>6</v>
      </c>
      <c r="B13" s="20" t="s">
        <v>10</v>
      </c>
      <c r="D13" t="s">
        <v>210</v>
      </c>
    </row>
    <row r="14" spans="1:10" x14ac:dyDescent="0.25">
      <c r="A14" s="9">
        <v>7</v>
      </c>
      <c r="B14" s="20" t="s">
        <v>11</v>
      </c>
      <c r="D14" t="s">
        <v>207</v>
      </c>
    </row>
    <row r="15" spans="1:10" x14ac:dyDescent="0.25">
      <c r="A15" s="9">
        <v>8</v>
      </c>
      <c r="B15" s="20" t="s">
        <v>12</v>
      </c>
      <c r="D15" t="s">
        <v>208</v>
      </c>
    </row>
    <row r="16" spans="1:10" x14ac:dyDescent="0.25">
      <c r="A16" s="9">
        <v>9</v>
      </c>
      <c r="B16" s="20" t="s">
        <v>13</v>
      </c>
      <c r="D16" t="s">
        <v>209</v>
      </c>
    </row>
    <row r="17" spans="1:3" x14ac:dyDescent="0.25">
      <c r="A17" s="9"/>
    </row>
    <row r="18" spans="1:3" x14ac:dyDescent="0.25">
      <c r="A18" s="9"/>
    </row>
    <row r="19" spans="1:3" x14ac:dyDescent="0.25">
      <c r="A19" s="45" t="s">
        <v>193</v>
      </c>
      <c r="B19" s="17"/>
      <c r="C19" s="17"/>
    </row>
    <row r="20" spans="1:3" x14ac:dyDescent="0.25">
      <c r="A20" t="s">
        <v>3</v>
      </c>
      <c r="B20" t="s">
        <v>3</v>
      </c>
    </row>
    <row r="21" spans="1:3" x14ac:dyDescent="0.25">
      <c r="A21" s="48" t="s">
        <v>200</v>
      </c>
      <c r="B21" s="49"/>
    </row>
    <row r="23" spans="1:3" x14ac:dyDescent="0.25">
      <c r="A23" t="s">
        <v>204</v>
      </c>
    </row>
    <row r="24" spans="1:3" x14ac:dyDescent="0.25">
      <c r="A24" t="s">
        <v>201</v>
      </c>
    </row>
    <row r="25" spans="1:3" x14ac:dyDescent="0.25">
      <c r="A25" t="s">
        <v>205</v>
      </c>
    </row>
    <row r="26" spans="1:3" x14ac:dyDescent="0.25">
      <c r="A26" t="s">
        <v>202</v>
      </c>
    </row>
  </sheetData>
  <mergeCells count="1">
    <mergeCell ref="A21:B21"/>
  </mergeCells>
  <hyperlinks>
    <hyperlink ref="B8" location="'1 - Logical Division'!A1" display="Logical Division"/>
    <hyperlink ref="B9" location="'2 - Primary to Secondary'!A1" display="Primary to Secondary"/>
    <hyperlink ref="B10" location="'3 - Break Down Formulas'!A1" display="Break Down the Formulas"/>
    <hyperlink ref="B11" location="'4 - Relevant Ranges'!A1" display="Relevant Ranges"/>
    <hyperlink ref="B12" location="'5 - Sensitivity Options'!A1" display="Sensitivity Options"/>
    <hyperlink ref="B13" location="'6 - Basis for Model'!A1" display="Basis for Model"/>
    <hyperlink ref="B14" location="'7 - Color Coding'!A1" display="Color Coding"/>
    <hyperlink ref="B15" location="'8 - Graphics'!A1" display="Including Graphics"/>
    <hyperlink ref="B16" location="'9 - Descriptions'!A1" display="Other Descriptions"/>
    <hyperlink ref="A2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88"/>
  <sheetViews>
    <sheetView workbookViewId="0">
      <selection activeCell="D1" sqref="D1:D3"/>
    </sheetView>
  </sheetViews>
  <sheetFormatPr defaultRowHeight="15" x14ac:dyDescent="0.25"/>
  <cols>
    <col min="1" max="1" width="13.140625" customWidth="1"/>
    <col min="4" max="4" width="13.5703125" customWidth="1"/>
    <col min="10" max="10" width="10.7109375" customWidth="1"/>
  </cols>
  <sheetData>
    <row r="1" spans="1:10" ht="18.75" x14ac:dyDescent="0.3">
      <c r="D1" s="3" t="str">
        <f>'Main Menu'!D1</f>
        <v xml:space="preserve">Module 3 Course 1 - Financial Modeling </v>
      </c>
      <c r="J1" s="46" t="s">
        <v>155</v>
      </c>
    </row>
    <row r="2" spans="1:10" ht="18.75" x14ac:dyDescent="0.3">
      <c r="D2" s="3" t="str">
        <f>'Main Menu'!D2</f>
        <v>Lesson 2 - Model Design</v>
      </c>
    </row>
    <row r="3" spans="1:10" ht="18.75" x14ac:dyDescent="0.3">
      <c r="D3" s="3" t="s">
        <v>105</v>
      </c>
    </row>
    <row r="4" spans="1:10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5" t="s">
        <v>106</v>
      </c>
    </row>
    <row r="6" spans="1:10" x14ac:dyDescent="0.25">
      <c r="A6" s="5" t="s">
        <v>194</v>
      </c>
    </row>
    <row r="8" spans="1:10" ht="18.75" x14ac:dyDescent="0.3">
      <c r="A8" s="15" t="s">
        <v>111</v>
      </c>
    </row>
    <row r="10" spans="1:10" x14ac:dyDescent="0.25">
      <c r="A10" t="s">
        <v>179</v>
      </c>
    </row>
    <row r="11" spans="1:10" x14ac:dyDescent="0.25">
      <c r="A11" t="s">
        <v>180</v>
      </c>
    </row>
    <row r="13" spans="1:10" x14ac:dyDescent="0.25">
      <c r="A13" t="s">
        <v>186</v>
      </c>
    </row>
    <row r="15" spans="1:10" x14ac:dyDescent="0.25">
      <c r="C15" t="s">
        <v>187</v>
      </c>
    </row>
    <row r="16" spans="1:10" x14ac:dyDescent="0.25">
      <c r="C16" t="s">
        <v>188</v>
      </c>
    </row>
    <row r="17" spans="1:3" x14ac:dyDescent="0.25">
      <c r="C17" t="s">
        <v>189</v>
      </c>
    </row>
    <row r="18" spans="1:3" x14ac:dyDescent="0.25">
      <c r="C18" t="s">
        <v>190</v>
      </c>
    </row>
    <row r="20" spans="1:3" x14ac:dyDescent="0.25">
      <c r="A20" t="s">
        <v>181</v>
      </c>
    </row>
    <row r="21" spans="1:3" x14ac:dyDescent="0.25">
      <c r="A21" t="s">
        <v>182</v>
      </c>
    </row>
    <row r="50" spans="1:11" ht="18.75" x14ac:dyDescent="0.3">
      <c r="A50" s="15" t="s">
        <v>110</v>
      </c>
    </row>
    <row r="52" spans="1:11" x14ac:dyDescent="0.25">
      <c r="A52" t="s">
        <v>229</v>
      </c>
    </row>
    <row r="53" spans="1:11" x14ac:dyDescent="0.25">
      <c r="A53" t="s">
        <v>230</v>
      </c>
    </row>
    <row r="54" spans="1:11" x14ac:dyDescent="0.25">
      <c r="K54" t="s">
        <v>233</v>
      </c>
    </row>
    <row r="55" spans="1:11" x14ac:dyDescent="0.25">
      <c r="A55" s="7" t="s">
        <v>223</v>
      </c>
      <c r="B55" s="7" t="s">
        <v>222</v>
      </c>
      <c r="C55" s="7" t="s">
        <v>227</v>
      </c>
    </row>
    <row r="57" spans="1:11" x14ac:dyDescent="0.25">
      <c r="A57" t="s">
        <v>224</v>
      </c>
      <c r="B57">
        <v>46</v>
      </c>
      <c r="C57">
        <v>145</v>
      </c>
      <c r="E57" t="s">
        <v>231</v>
      </c>
      <c r="I57">
        <f>AVERAGE(B57:B60)</f>
        <v>47</v>
      </c>
    </row>
    <row r="58" spans="1:11" x14ac:dyDescent="0.25">
      <c r="A58" t="s">
        <v>225</v>
      </c>
      <c r="B58">
        <v>37</v>
      </c>
      <c r="C58">
        <v>205</v>
      </c>
      <c r="E58" t="s">
        <v>232</v>
      </c>
      <c r="I58">
        <f>AVERAGE(Age)</f>
        <v>47</v>
      </c>
    </row>
    <row r="59" spans="1:11" x14ac:dyDescent="0.25">
      <c r="A59" t="s">
        <v>226</v>
      </c>
      <c r="B59">
        <v>56</v>
      </c>
      <c r="C59">
        <v>155</v>
      </c>
    </row>
    <row r="60" spans="1:11" x14ac:dyDescent="0.25">
      <c r="A60" t="s">
        <v>228</v>
      </c>
      <c r="B60">
        <v>49</v>
      </c>
      <c r="C60">
        <v>128</v>
      </c>
    </row>
    <row r="62" spans="1:11" x14ac:dyDescent="0.25">
      <c r="A62" t="s">
        <v>234</v>
      </c>
    </row>
    <row r="63" spans="1:11" x14ac:dyDescent="0.25">
      <c r="A63" t="s">
        <v>3</v>
      </c>
    </row>
    <row r="64" spans="1:11" x14ac:dyDescent="0.25">
      <c r="B64" t="s">
        <v>235</v>
      </c>
      <c r="F64">
        <f>COUNTIF(Age,"&gt;40")</f>
        <v>3</v>
      </c>
    </row>
    <row r="65" spans="1:6" x14ac:dyDescent="0.25">
      <c r="B65" t="s">
        <v>236</v>
      </c>
      <c r="F65">
        <f>COUNTIF(Weight,"&gt;200")</f>
        <v>1</v>
      </c>
    </row>
    <row r="67" spans="1:6" x14ac:dyDescent="0.25">
      <c r="A67" t="s">
        <v>237</v>
      </c>
    </row>
    <row r="68" spans="1:6" x14ac:dyDescent="0.25">
      <c r="A68" t="s">
        <v>238</v>
      </c>
    </row>
    <row r="71" spans="1:6" ht="18.75" x14ac:dyDescent="0.3">
      <c r="A71" s="15" t="s">
        <v>166</v>
      </c>
    </row>
    <row r="73" spans="1:6" x14ac:dyDescent="0.25">
      <c r="A73" t="s">
        <v>239</v>
      </c>
    </row>
    <row r="74" spans="1:6" x14ac:dyDescent="0.25">
      <c r="A74" t="s">
        <v>240</v>
      </c>
    </row>
    <row r="75" spans="1:6" x14ac:dyDescent="0.25">
      <c r="A75" t="s">
        <v>241</v>
      </c>
    </row>
    <row r="76" spans="1:6" x14ac:dyDescent="0.25">
      <c r="A76" t="s">
        <v>242</v>
      </c>
    </row>
    <row r="77" spans="1:6" x14ac:dyDescent="0.25">
      <c r="A77" t="s">
        <v>243</v>
      </c>
    </row>
    <row r="79" spans="1:6" x14ac:dyDescent="0.25">
      <c r="B79" t="s">
        <v>250</v>
      </c>
      <c r="D79" s="33">
        <v>110</v>
      </c>
    </row>
    <row r="82" spans="2:6" x14ac:dyDescent="0.25">
      <c r="B82" s="6" t="s">
        <v>244</v>
      </c>
      <c r="C82" s="6" t="s">
        <v>246</v>
      </c>
      <c r="D82" s="6" t="s">
        <v>248</v>
      </c>
    </row>
    <row r="83" spans="2:6" x14ac:dyDescent="0.25">
      <c r="B83" s="8" t="s">
        <v>245</v>
      </c>
      <c r="C83" s="8" t="s">
        <v>247</v>
      </c>
      <c r="D83" s="8" t="s">
        <v>249</v>
      </c>
    </row>
    <row r="84" spans="2:6" x14ac:dyDescent="0.25">
      <c r="B84" s="47">
        <v>40179</v>
      </c>
      <c r="C84">
        <v>550</v>
      </c>
      <c r="D84" s="33">
        <f>C84*Billing_Rate</f>
        <v>60500</v>
      </c>
    </row>
    <row r="85" spans="2:6" x14ac:dyDescent="0.25">
      <c r="B85" s="47">
        <v>40210</v>
      </c>
      <c r="C85">
        <v>460</v>
      </c>
      <c r="D85" s="33">
        <f>C85*Billing_Rate</f>
        <v>50600</v>
      </c>
      <c r="F85" t="s">
        <v>251</v>
      </c>
    </row>
    <row r="86" spans="2:6" x14ac:dyDescent="0.25">
      <c r="B86" s="47">
        <v>40238</v>
      </c>
      <c r="C86">
        <v>380</v>
      </c>
      <c r="D86" s="33">
        <f>C86*Billing_Rate</f>
        <v>41800</v>
      </c>
      <c r="F86" t="s">
        <v>252</v>
      </c>
    </row>
    <row r="87" spans="2:6" x14ac:dyDescent="0.25">
      <c r="B87" s="47">
        <v>40269</v>
      </c>
      <c r="C87">
        <v>220</v>
      </c>
      <c r="D87" s="33">
        <f>C87*Billing_Rate</f>
        <v>24200</v>
      </c>
    </row>
    <row r="88" spans="2:6" x14ac:dyDescent="0.25">
      <c r="B88" s="47">
        <v>40299</v>
      </c>
      <c r="C88">
        <v>140</v>
      </c>
      <c r="D88" s="33">
        <f>C88*Billing_Rate</f>
        <v>15400</v>
      </c>
    </row>
  </sheetData>
  <hyperlinks>
    <hyperlink ref="J1" location="'Main Menu'!A1" display="Main Menu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8"/>
  <sheetViews>
    <sheetView topLeftCell="A40" workbookViewId="0">
      <selection activeCell="A40" sqref="A40"/>
    </sheetView>
  </sheetViews>
  <sheetFormatPr defaultRowHeight="15" x14ac:dyDescent="0.25"/>
  <cols>
    <col min="1" max="1" width="4.140625" customWidth="1"/>
    <col min="5" max="5" width="13.85546875" customWidth="1"/>
    <col min="6" max="6" width="12.5703125" customWidth="1"/>
    <col min="7" max="7" width="12.42578125" customWidth="1"/>
    <col min="8" max="8" width="12.85546875" customWidth="1"/>
    <col min="9" max="9" width="10.5703125" customWidth="1"/>
  </cols>
  <sheetData>
    <row r="1" spans="1:9" ht="18.75" x14ac:dyDescent="0.3">
      <c r="D1" s="3" t="str">
        <f>'Main Menu'!D1</f>
        <v xml:space="preserve">Module 3 Course 1 - Financial Modeling </v>
      </c>
    </row>
    <row r="2" spans="1:9" ht="18.75" x14ac:dyDescent="0.3">
      <c r="D2" s="3" t="str">
        <f>'Main Menu'!D2</f>
        <v>Lesson 2 - Model Design</v>
      </c>
    </row>
    <row r="3" spans="1:9" ht="18.75" x14ac:dyDescent="0.3">
      <c r="D3" s="3" t="s">
        <v>14</v>
      </c>
      <c r="I3" s="46" t="s">
        <v>155</v>
      </c>
    </row>
    <row r="4" spans="1:9" ht="5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5" t="s">
        <v>113</v>
      </c>
    </row>
    <row r="6" spans="1:9" x14ac:dyDescent="0.25">
      <c r="A6" s="5" t="s">
        <v>15</v>
      </c>
    </row>
    <row r="8" spans="1:9" ht="18.75" x14ac:dyDescent="0.3">
      <c r="A8" s="15" t="s">
        <v>16</v>
      </c>
    </row>
    <row r="9" spans="1:9" x14ac:dyDescent="0.25">
      <c r="E9" s="6" t="s">
        <v>17</v>
      </c>
      <c r="F9" s="6" t="s">
        <v>17</v>
      </c>
      <c r="G9" s="6" t="s">
        <v>17</v>
      </c>
    </row>
    <row r="10" spans="1:9" x14ac:dyDescent="0.25">
      <c r="B10" t="s">
        <v>3</v>
      </c>
      <c r="D10" s="6"/>
      <c r="E10" s="7">
        <v>2009</v>
      </c>
      <c r="F10" s="7">
        <v>2010</v>
      </c>
      <c r="G10" s="7">
        <v>2011</v>
      </c>
    </row>
    <row r="11" spans="1:9" x14ac:dyDescent="0.25">
      <c r="A11" t="s">
        <v>18</v>
      </c>
    </row>
    <row r="12" spans="1:9" x14ac:dyDescent="0.25">
      <c r="B12" t="s">
        <v>19</v>
      </c>
      <c r="E12" s="13">
        <v>960000</v>
      </c>
      <c r="F12" s="13">
        <v>940000</v>
      </c>
      <c r="G12" s="13">
        <v>1005500</v>
      </c>
    </row>
    <row r="13" spans="1:9" x14ac:dyDescent="0.25">
      <c r="B13" t="s">
        <v>20</v>
      </c>
      <c r="E13" s="13">
        <v>115000</v>
      </c>
      <c r="F13" s="13">
        <v>119000</v>
      </c>
      <c r="G13" s="13">
        <v>121000</v>
      </c>
    </row>
    <row r="14" spans="1:9" x14ac:dyDescent="0.25">
      <c r="B14" t="s">
        <v>21</v>
      </c>
      <c r="E14" s="14">
        <v>16500</v>
      </c>
      <c r="F14" s="14">
        <v>11600</v>
      </c>
      <c r="G14" s="14">
        <v>17300</v>
      </c>
    </row>
    <row r="15" spans="1:9" x14ac:dyDescent="0.25">
      <c r="A15" t="s">
        <v>22</v>
      </c>
      <c r="E15" s="13">
        <f>SUM(E12:E14)</f>
        <v>1091500</v>
      </c>
      <c r="F15" s="13">
        <f t="shared" ref="F15:G15" si="0">SUM(F12:F14)</f>
        <v>1070600</v>
      </c>
      <c r="G15" s="13">
        <f t="shared" si="0"/>
        <v>1143800</v>
      </c>
    </row>
    <row r="18" spans="1:8" ht="18.75" x14ac:dyDescent="0.3">
      <c r="A18" s="15" t="s">
        <v>112</v>
      </c>
      <c r="B18" s="11"/>
    </row>
    <row r="20" spans="1:8" x14ac:dyDescent="0.25">
      <c r="C20" s="18" t="s">
        <v>27</v>
      </c>
    </row>
    <row r="21" spans="1:8" x14ac:dyDescent="0.25">
      <c r="A21" t="s">
        <v>23</v>
      </c>
      <c r="G21">
        <v>1.03</v>
      </c>
      <c r="H21" s="16"/>
    </row>
    <row r="22" spans="1:8" x14ac:dyDescent="0.25">
      <c r="A22" t="s">
        <v>25</v>
      </c>
      <c r="H22" s="16"/>
    </row>
    <row r="23" spans="1:8" x14ac:dyDescent="0.25">
      <c r="A23" t="s">
        <v>26</v>
      </c>
      <c r="H23" s="16"/>
    </row>
    <row r="26" spans="1:8" ht="18.75" x14ac:dyDescent="0.3">
      <c r="A26" s="15" t="s">
        <v>28</v>
      </c>
    </row>
    <row r="27" spans="1:8" x14ac:dyDescent="0.25">
      <c r="E27" s="6" t="s">
        <v>24</v>
      </c>
    </row>
    <row r="28" spans="1:8" x14ac:dyDescent="0.25">
      <c r="E28" s="7">
        <v>2012</v>
      </c>
    </row>
    <row r="29" spans="1:8" x14ac:dyDescent="0.25">
      <c r="A29" t="s">
        <v>18</v>
      </c>
    </row>
    <row r="30" spans="1:8" x14ac:dyDescent="0.25">
      <c r="B30" t="s">
        <v>19</v>
      </c>
      <c r="E30" s="16">
        <f>G12*G21</f>
        <v>1035665</v>
      </c>
    </row>
    <row r="31" spans="1:8" x14ac:dyDescent="0.25">
      <c r="B31" t="s">
        <v>20</v>
      </c>
      <c r="E31" s="16">
        <f>AVERAGE(F13:G13)</f>
        <v>120000</v>
      </c>
    </row>
    <row r="32" spans="1:8" x14ac:dyDescent="0.25">
      <c r="B32" t="s">
        <v>21</v>
      </c>
      <c r="E32" s="19">
        <f>AVERAGE(E14:F14)</f>
        <v>14050</v>
      </c>
    </row>
    <row r="33" spans="1:5" x14ac:dyDescent="0.25">
      <c r="A33" t="s">
        <v>22</v>
      </c>
      <c r="E33" s="16">
        <f>SUM(E30:E32)</f>
        <v>1169715</v>
      </c>
    </row>
    <row r="36" spans="1:5" x14ac:dyDescent="0.25">
      <c r="A36" t="s">
        <v>176</v>
      </c>
    </row>
    <row r="37" spans="1:5" x14ac:dyDescent="0.25">
      <c r="A37" t="s">
        <v>177</v>
      </c>
    </row>
    <row r="38" spans="1:5" x14ac:dyDescent="0.25">
      <c r="A38" t="s">
        <v>178</v>
      </c>
    </row>
  </sheetData>
  <hyperlinks>
    <hyperlink ref="I3" location="'Main Menu'!A1" display="Main Menu"/>
  </hyperlink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36"/>
  <sheetViews>
    <sheetView topLeftCell="A22" workbookViewId="0">
      <selection activeCell="I4" sqref="I4"/>
    </sheetView>
  </sheetViews>
  <sheetFormatPr defaultRowHeight="15" x14ac:dyDescent="0.25"/>
  <cols>
    <col min="15" max="15" width="9.85546875" customWidth="1"/>
  </cols>
  <sheetData>
    <row r="1" spans="1:17" ht="18.75" x14ac:dyDescent="0.3">
      <c r="D1" s="3" t="str">
        <f>'Main Menu'!D1</f>
        <v xml:space="preserve">Module 3 Course 1 - Financial Modeling </v>
      </c>
    </row>
    <row r="2" spans="1:17" ht="18.75" x14ac:dyDescent="0.3">
      <c r="D2" s="3" t="str">
        <f>'Main Menu'!D2</f>
        <v>Lesson 2 - Model Design</v>
      </c>
    </row>
    <row r="3" spans="1:17" ht="18.75" x14ac:dyDescent="0.3">
      <c r="D3" s="3" t="s">
        <v>29</v>
      </c>
      <c r="O3" s="46" t="s">
        <v>155</v>
      </c>
    </row>
    <row r="4" spans="1:17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x14ac:dyDescent="0.25">
      <c r="A5" s="5" t="s">
        <v>30</v>
      </c>
    </row>
    <row r="6" spans="1:17" x14ac:dyDescent="0.25">
      <c r="A6" s="5" t="s">
        <v>31</v>
      </c>
    </row>
    <row r="7" spans="1:17" x14ac:dyDescent="0.25">
      <c r="A7" s="5" t="s">
        <v>32</v>
      </c>
    </row>
    <row r="14" spans="1:17" x14ac:dyDescent="0.25">
      <c r="Q14" t="s">
        <v>33</v>
      </c>
    </row>
    <row r="15" spans="1:17" x14ac:dyDescent="0.25">
      <c r="Q15" t="s">
        <v>34</v>
      </c>
    </row>
    <row r="16" spans="1:17" x14ac:dyDescent="0.25">
      <c r="Q16" t="s">
        <v>35</v>
      </c>
    </row>
    <row r="17" spans="17:17" x14ac:dyDescent="0.25">
      <c r="Q17" t="s">
        <v>36</v>
      </c>
    </row>
    <row r="24" spans="17:17" x14ac:dyDescent="0.25">
      <c r="Q24" t="s">
        <v>37</v>
      </c>
    </row>
    <row r="25" spans="17:17" x14ac:dyDescent="0.25">
      <c r="Q25" t="s">
        <v>38</v>
      </c>
    </row>
    <row r="34" spans="17:17" x14ac:dyDescent="0.25">
      <c r="Q34" t="s">
        <v>39</v>
      </c>
    </row>
    <row r="35" spans="17:17" x14ac:dyDescent="0.25">
      <c r="Q35" t="s">
        <v>40</v>
      </c>
    </row>
    <row r="36" spans="17:17" x14ac:dyDescent="0.25">
      <c r="Q36" t="s">
        <v>41</v>
      </c>
    </row>
  </sheetData>
  <hyperlinks>
    <hyperlink ref="O3" location="'Main Menu'!A1" display="Main Menu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3"/>
  <sheetViews>
    <sheetView topLeftCell="A40" workbookViewId="0">
      <selection activeCell="D41" sqref="D41"/>
    </sheetView>
  </sheetViews>
  <sheetFormatPr defaultRowHeight="15" x14ac:dyDescent="0.25"/>
  <cols>
    <col min="4" max="4" width="12.5703125" bestFit="1" customWidth="1"/>
    <col min="6" max="6" width="12.85546875" customWidth="1"/>
    <col min="10" max="10" width="10.140625" customWidth="1"/>
    <col min="13" max="13" width="11.42578125" customWidth="1"/>
  </cols>
  <sheetData>
    <row r="1" spans="1:13" ht="18.75" x14ac:dyDescent="0.3">
      <c r="D1" s="3" t="str">
        <f>'Main Menu'!D1</f>
        <v xml:space="preserve">Module 3 Course 1 - Financial Modeling </v>
      </c>
    </row>
    <row r="2" spans="1:13" ht="18.75" x14ac:dyDescent="0.3">
      <c r="D2" s="3" t="str">
        <f>'Main Menu'!D2</f>
        <v>Lesson 2 - Model Design</v>
      </c>
    </row>
    <row r="3" spans="1:13" ht="18.75" x14ac:dyDescent="0.3">
      <c r="D3" s="3" t="s">
        <v>107</v>
      </c>
      <c r="J3" s="46" t="s">
        <v>155</v>
      </c>
    </row>
    <row r="4" spans="1:13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5" t="s">
        <v>53</v>
      </c>
    </row>
    <row r="6" spans="1:13" x14ac:dyDescent="0.25">
      <c r="A6" s="5" t="s">
        <v>67</v>
      </c>
    </row>
    <row r="7" spans="1:13" x14ac:dyDescent="0.25">
      <c r="A7" s="5" t="s">
        <v>108</v>
      </c>
    </row>
    <row r="8" spans="1:13" x14ac:dyDescent="0.25">
      <c r="A8" s="5" t="s">
        <v>109</v>
      </c>
    </row>
    <row r="10" spans="1:13" ht="18.75" x14ac:dyDescent="0.3">
      <c r="A10" s="15" t="s">
        <v>114</v>
      </c>
    </row>
    <row r="11" spans="1:13" x14ac:dyDescent="0.25">
      <c r="A11" s="38"/>
    </row>
    <row r="12" spans="1:13" x14ac:dyDescent="0.25">
      <c r="A12" s="39" t="s">
        <v>115</v>
      </c>
    </row>
    <row r="14" spans="1:13" x14ac:dyDescent="0.25">
      <c r="B14" t="s">
        <v>116</v>
      </c>
    </row>
    <row r="16" spans="1:13" x14ac:dyDescent="0.25">
      <c r="B16" s="7" t="s">
        <v>117</v>
      </c>
      <c r="C16" s="7" t="s">
        <v>118</v>
      </c>
    </row>
    <row r="17" spans="1:10" x14ac:dyDescent="0.25">
      <c r="B17" s="6" t="s">
        <v>119</v>
      </c>
      <c r="C17" s="40">
        <v>4</v>
      </c>
      <c r="E17" t="s">
        <v>127</v>
      </c>
    </row>
    <row r="18" spans="1:10" x14ac:dyDescent="0.25">
      <c r="B18" s="6" t="s">
        <v>120</v>
      </c>
      <c r="C18" s="40">
        <v>3.67</v>
      </c>
    </row>
    <row r="19" spans="1:10" x14ac:dyDescent="0.25">
      <c r="B19" s="6" t="s">
        <v>121</v>
      </c>
      <c r="C19" s="40">
        <v>3.33</v>
      </c>
      <c r="E19" t="s">
        <v>128</v>
      </c>
      <c r="G19" t="s">
        <v>121</v>
      </c>
      <c r="H19" s="21">
        <f>VLOOKUP(G19,Grades,2,FALSE)</f>
        <v>3.33</v>
      </c>
    </row>
    <row r="20" spans="1:10" x14ac:dyDescent="0.25">
      <c r="B20" s="6" t="s">
        <v>122</v>
      </c>
      <c r="C20" s="40">
        <v>3</v>
      </c>
      <c r="E20" t="s">
        <v>129</v>
      </c>
      <c r="G20" t="s">
        <v>124</v>
      </c>
      <c r="H20" s="21">
        <f>VLOOKUP(G20,Grades,2,FALSE)</f>
        <v>2.33</v>
      </c>
      <c r="J20" t="s">
        <v>132</v>
      </c>
    </row>
    <row r="21" spans="1:10" x14ac:dyDescent="0.25">
      <c r="B21" s="6" t="s">
        <v>123</v>
      </c>
      <c r="C21" s="40">
        <v>2.67</v>
      </c>
      <c r="E21" t="s">
        <v>130</v>
      </c>
      <c r="G21" t="s">
        <v>122</v>
      </c>
      <c r="H21" s="41">
        <f>VLOOKUP(G21,Grades,2,FALSE)</f>
        <v>3</v>
      </c>
      <c r="J21" t="s">
        <v>133</v>
      </c>
    </row>
    <row r="22" spans="1:10" x14ac:dyDescent="0.25">
      <c r="B22" s="6" t="s">
        <v>124</v>
      </c>
      <c r="C22" s="40">
        <v>2.33</v>
      </c>
    </row>
    <row r="23" spans="1:10" x14ac:dyDescent="0.25">
      <c r="B23" s="6" t="s">
        <v>125</v>
      </c>
      <c r="C23" s="40">
        <v>2</v>
      </c>
    </row>
    <row r="24" spans="1:10" x14ac:dyDescent="0.25">
      <c r="B24" s="6" t="s">
        <v>126</v>
      </c>
      <c r="C24" s="40">
        <v>1.67</v>
      </c>
    </row>
    <row r="27" spans="1:10" ht="18.75" x14ac:dyDescent="0.3">
      <c r="A27" s="15" t="s">
        <v>131</v>
      </c>
    </row>
    <row r="29" spans="1:10" x14ac:dyDescent="0.25">
      <c r="A29" t="s">
        <v>143</v>
      </c>
    </row>
    <row r="31" spans="1:10" x14ac:dyDescent="0.25">
      <c r="B31" t="s">
        <v>215</v>
      </c>
      <c r="F31" s="33">
        <f>3*120*1880</f>
        <v>676800</v>
      </c>
      <c r="H31" t="s">
        <v>167</v>
      </c>
    </row>
    <row r="32" spans="1:10" x14ac:dyDescent="0.25">
      <c r="H32" t="s">
        <v>168</v>
      </c>
    </row>
    <row r="33" spans="2:8" x14ac:dyDescent="0.25">
      <c r="B33" t="s">
        <v>214</v>
      </c>
    </row>
    <row r="35" spans="2:8" x14ac:dyDescent="0.25">
      <c r="B35" t="s">
        <v>169</v>
      </c>
      <c r="F35" s="13">
        <v>1880</v>
      </c>
    </row>
    <row r="36" spans="2:8" x14ac:dyDescent="0.25">
      <c r="B36" t="s">
        <v>146</v>
      </c>
      <c r="F36">
        <v>3</v>
      </c>
      <c r="H36" t="s">
        <v>156</v>
      </c>
    </row>
    <row r="37" spans="2:8" x14ac:dyDescent="0.25">
      <c r="B37" t="s">
        <v>147</v>
      </c>
      <c r="F37" s="33">
        <v>120</v>
      </c>
    </row>
    <row r="38" spans="2:8" x14ac:dyDescent="0.25">
      <c r="C38" t="s">
        <v>170</v>
      </c>
      <c r="F38" s="33">
        <f>F35*F36*F37</f>
        <v>676800</v>
      </c>
      <c r="G38" s="33"/>
    </row>
    <row r="40" spans="2:8" x14ac:dyDescent="0.25">
      <c r="H40" s="44" t="s">
        <v>172</v>
      </c>
    </row>
    <row r="41" spans="2:8" x14ac:dyDescent="0.25">
      <c r="H41" s="44" t="s">
        <v>173</v>
      </c>
    </row>
    <row r="42" spans="2:8" x14ac:dyDescent="0.25">
      <c r="H42" s="44" t="s">
        <v>174</v>
      </c>
    </row>
    <row r="43" spans="2:8" x14ac:dyDescent="0.25">
      <c r="H43" s="44" t="s">
        <v>175</v>
      </c>
    </row>
  </sheetData>
  <hyperlinks>
    <hyperlink ref="J3" location="'Main Menu'!A1" display="Main Menu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topLeftCell="A7" workbookViewId="0">
      <selection activeCell="J19" sqref="J19"/>
    </sheetView>
  </sheetViews>
  <sheetFormatPr defaultRowHeight="15" x14ac:dyDescent="0.25"/>
  <cols>
    <col min="5" max="5" width="11.5703125" customWidth="1"/>
    <col min="10" max="10" width="11.85546875" customWidth="1"/>
    <col min="11" max="11" width="12.28515625" customWidth="1"/>
    <col min="12" max="12" width="11.5703125" customWidth="1"/>
  </cols>
  <sheetData>
    <row r="1" spans="1:15" ht="18.75" x14ac:dyDescent="0.3">
      <c r="D1" s="3" t="str">
        <f>'Main Menu'!D1</f>
        <v xml:space="preserve">Module 3 Course 1 - Financial Modeling </v>
      </c>
    </row>
    <row r="2" spans="1:15" ht="18.75" x14ac:dyDescent="0.3">
      <c r="D2" s="3" t="str">
        <f>'Main Menu'!D2</f>
        <v>Lesson 2 - Model Design</v>
      </c>
    </row>
    <row r="3" spans="1:15" ht="18.75" x14ac:dyDescent="0.3">
      <c r="D3" s="3" t="s">
        <v>8</v>
      </c>
      <c r="J3" s="46" t="s">
        <v>155</v>
      </c>
    </row>
    <row r="4" spans="1:15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78</v>
      </c>
    </row>
    <row r="6" spans="1:15" x14ac:dyDescent="0.25">
      <c r="A6" s="5" t="s">
        <v>42</v>
      </c>
    </row>
    <row r="7" spans="1:15" x14ac:dyDescent="0.25">
      <c r="A7" s="5" t="s">
        <v>219</v>
      </c>
    </row>
    <row r="8" spans="1:15" x14ac:dyDescent="0.25">
      <c r="A8" s="5" t="s">
        <v>220</v>
      </c>
      <c r="I8" s="25" t="s">
        <v>48</v>
      </c>
    </row>
    <row r="9" spans="1:15" x14ac:dyDescent="0.25">
      <c r="I9" s="25" t="s">
        <v>49</v>
      </c>
    </row>
    <row r="10" spans="1:15" ht="18.75" x14ac:dyDescent="0.3">
      <c r="A10" s="15" t="s">
        <v>16</v>
      </c>
      <c r="I10" s="25" t="s">
        <v>221</v>
      </c>
      <c r="J10" s="6"/>
      <c r="K10" s="6"/>
      <c r="L10" s="6"/>
    </row>
    <row r="11" spans="1:15" x14ac:dyDescent="0.25">
      <c r="J11" s="6"/>
      <c r="K11" s="6"/>
      <c r="L11" s="6"/>
    </row>
    <row r="12" spans="1:15" ht="18.75" customHeight="1" x14ac:dyDescent="0.25">
      <c r="B12" t="s">
        <v>43</v>
      </c>
      <c r="E12" s="22">
        <v>418</v>
      </c>
    </row>
    <row r="13" spans="1:15" ht="18" customHeight="1" x14ac:dyDescent="0.25">
      <c r="B13" t="s">
        <v>44</v>
      </c>
      <c r="E13" s="23">
        <v>2519</v>
      </c>
      <c r="K13" t="s">
        <v>148</v>
      </c>
    </row>
    <row r="14" spans="1:15" ht="19.5" customHeight="1" x14ac:dyDescent="0.25">
      <c r="B14" t="s">
        <v>45</v>
      </c>
      <c r="E14" s="22">
        <v>70</v>
      </c>
      <c r="H14" s="16"/>
      <c r="K14" t="s">
        <v>149</v>
      </c>
    </row>
    <row r="15" spans="1:15" ht="18.75" customHeight="1" x14ac:dyDescent="0.25">
      <c r="B15" t="s">
        <v>46</v>
      </c>
      <c r="E15" s="23">
        <v>2000</v>
      </c>
      <c r="H15" s="16"/>
      <c r="K15" t="s">
        <v>150</v>
      </c>
    </row>
    <row r="16" spans="1:15" ht="21" customHeight="1" x14ac:dyDescent="0.25">
      <c r="B16" t="s">
        <v>47</v>
      </c>
      <c r="E16" s="24">
        <v>8750</v>
      </c>
      <c r="H16" s="16"/>
      <c r="K16" t="s">
        <v>151</v>
      </c>
    </row>
    <row r="18" spans="1:12" x14ac:dyDescent="0.25">
      <c r="L18" s="1" t="s">
        <v>92</v>
      </c>
    </row>
    <row r="19" spans="1:12" ht="18.75" x14ac:dyDescent="0.3">
      <c r="A19" s="15" t="s">
        <v>28</v>
      </c>
      <c r="L19" s="1" t="s">
        <v>93</v>
      </c>
    </row>
    <row r="20" spans="1:12" x14ac:dyDescent="0.25">
      <c r="E20" s="6" t="s">
        <v>24</v>
      </c>
      <c r="L20" s="1" t="s">
        <v>94</v>
      </c>
    </row>
    <row r="21" spans="1:12" x14ac:dyDescent="0.25">
      <c r="E21" s="7">
        <v>2012</v>
      </c>
      <c r="L21" s="1" t="s">
        <v>95</v>
      </c>
    </row>
    <row r="22" spans="1:12" x14ac:dyDescent="0.25">
      <c r="A22" t="s">
        <v>18</v>
      </c>
      <c r="L22" s="1" t="s">
        <v>96</v>
      </c>
    </row>
    <row r="23" spans="1:12" x14ac:dyDescent="0.25">
      <c r="B23" t="s">
        <v>19</v>
      </c>
      <c r="E23" s="16">
        <f>E12*E13</f>
        <v>1052942</v>
      </c>
      <c r="L23" s="1" t="s">
        <v>97</v>
      </c>
    </row>
    <row r="24" spans="1:12" x14ac:dyDescent="0.25">
      <c r="B24" t="s">
        <v>20</v>
      </c>
      <c r="E24" s="16">
        <f>E14*E15</f>
        <v>140000</v>
      </c>
    </row>
    <row r="25" spans="1:12" x14ac:dyDescent="0.25">
      <c r="B25" t="s">
        <v>21</v>
      </c>
      <c r="E25" s="19">
        <f>E16</f>
        <v>8750</v>
      </c>
    </row>
    <row r="26" spans="1:12" x14ac:dyDescent="0.25">
      <c r="A26" t="s">
        <v>22</v>
      </c>
      <c r="E26" s="16">
        <f>SUM(E23:E25)</f>
        <v>1201692</v>
      </c>
    </row>
  </sheetData>
  <hyperlinks>
    <hyperlink ref="J3" location="'Main Menu'!A1" display="Main Menu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1" r:id="rId3" name="Scroll Bar 7">
              <controlPr defaultSize="0" autoPict="0">
                <anchor moveWithCells="1">
                  <from>
                    <xdr:col>6</xdr:col>
                    <xdr:colOff>66675</xdr:colOff>
                    <xdr:row>15</xdr:row>
                    <xdr:rowOff>28575</xdr:rowOff>
                  </from>
                  <to>
                    <xdr:col>7</xdr:col>
                    <xdr:colOff>542925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4" name="Scroll Bar 10">
              <controlPr defaultSize="0" autoPict="0">
                <anchor moveWithCells="1">
                  <from>
                    <xdr:col>6</xdr:col>
                    <xdr:colOff>66675</xdr:colOff>
                    <xdr:row>11</xdr:row>
                    <xdr:rowOff>28575</xdr:rowOff>
                  </from>
                  <to>
                    <xdr:col>7</xdr:col>
                    <xdr:colOff>542925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5" name="Scroll Bar 11">
              <controlPr defaultSize="0" autoPict="0">
                <anchor moveWithCells="1">
                  <from>
                    <xdr:col>6</xdr:col>
                    <xdr:colOff>66675</xdr:colOff>
                    <xdr:row>12</xdr:row>
                    <xdr:rowOff>28575</xdr:rowOff>
                  </from>
                  <to>
                    <xdr:col>7</xdr:col>
                    <xdr:colOff>542925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6" name="Scroll Bar 13">
              <controlPr defaultSize="0" autoPict="0">
                <anchor moveWithCells="1">
                  <from>
                    <xdr:col>6</xdr:col>
                    <xdr:colOff>66675</xdr:colOff>
                    <xdr:row>13</xdr:row>
                    <xdr:rowOff>28575</xdr:rowOff>
                  </from>
                  <to>
                    <xdr:col>7</xdr:col>
                    <xdr:colOff>542925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7" name="Scroll Bar 14">
              <controlPr defaultSize="0" autoPict="0">
                <anchor moveWithCells="1">
                  <from>
                    <xdr:col>6</xdr:col>
                    <xdr:colOff>66675</xdr:colOff>
                    <xdr:row>14</xdr:row>
                    <xdr:rowOff>28575</xdr:rowOff>
                  </from>
                  <to>
                    <xdr:col>7</xdr:col>
                    <xdr:colOff>542925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48"/>
  <sheetViews>
    <sheetView topLeftCell="A40" workbookViewId="0">
      <selection activeCell="B50" sqref="B50"/>
    </sheetView>
  </sheetViews>
  <sheetFormatPr defaultRowHeight="15" x14ac:dyDescent="0.25"/>
  <cols>
    <col min="1" max="1" width="5.28515625" customWidth="1"/>
    <col min="2" max="2" width="3.85546875" customWidth="1"/>
    <col min="4" max="4" width="11.42578125" customWidth="1"/>
    <col min="5" max="5" width="10" customWidth="1"/>
    <col min="11" max="11" width="10.85546875" customWidth="1"/>
  </cols>
  <sheetData>
    <row r="1" spans="1:11" ht="18.75" x14ac:dyDescent="0.3">
      <c r="D1" s="3" t="str">
        <f>'Main Menu'!D1</f>
        <v xml:space="preserve">Module 3 Course 1 - Financial Modeling </v>
      </c>
    </row>
    <row r="2" spans="1:11" ht="18.75" x14ac:dyDescent="0.3">
      <c r="D2" s="3" t="str">
        <f>'Main Menu'!D2</f>
        <v>Lesson 2 - Model Design</v>
      </c>
    </row>
    <row r="3" spans="1:11" ht="18.75" x14ac:dyDescent="0.3">
      <c r="D3" s="3" t="s">
        <v>9</v>
      </c>
      <c r="K3" s="46" t="s">
        <v>155</v>
      </c>
    </row>
    <row r="4" spans="1:11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5" t="s">
        <v>50</v>
      </c>
    </row>
    <row r="6" spans="1:11" x14ac:dyDescent="0.25">
      <c r="A6" s="5" t="s">
        <v>51</v>
      </c>
    </row>
    <row r="7" spans="1:11" x14ac:dyDescent="0.25">
      <c r="A7" s="5" t="s">
        <v>52</v>
      </c>
    </row>
    <row r="8" spans="1:11" x14ac:dyDescent="0.25">
      <c r="A8" s="5" t="s">
        <v>216</v>
      </c>
    </row>
    <row r="11" spans="1:11" ht="18.75" x14ac:dyDescent="0.3">
      <c r="A11" s="15" t="s">
        <v>68</v>
      </c>
    </row>
    <row r="13" spans="1:11" x14ac:dyDescent="0.25">
      <c r="B13" t="s">
        <v>72</v>
      </c>
    </row>
    <row r="14" spans="1:11" x14ac:dyDescent="0.25">
      <c r="B14" t="s">
        <v>152</v>
      </c>
    </row>
    <row r="16" spans="1:11" x14ac:dyDescent="0.25">
      <c r="B16" s="10" t="s">
        <v>70</v>
      </c>
      <c r="C16" s="10"/>
      <c r="D16" s="10"/>
      <c r="E16" s="10"/>
      <c r="F16" s="10"/>
      <c r="G16" s="10"/>
      <c r="H16" s="10"/>
      <c r="I16" s="10"/>
    </row>
    <row r="17" spans="1:9" x14ac:dyDescent="0.25">
      <c r="B17" s="10" t="s">
        <v>71</v>
      </c>
    </row>
    <row r="18" spans="1:9" x14ac:dyDescent="0.25">
      <c r="B18" s="10" t="s">
        <v>76</v>
      </c>
    </row>
    <row r="19" spans="1:9" x14ac:dyDescent="0.25">
      <c r="B19" s="10"/>
    </row>
    <row r="20" spans="1:9" x14ac:dyDescent="0.25">
      <c r="B20" s="2" t="s">
        <v>77</v>
      </c>
      <c r="D20" s="23">
        <v>650000</v>
      </c>
    </row>
    <row r="21" spans="1:9" x14ac:dyDescent="0.25">
      <c r="B21" s="10"/>
      <c r="D21" s="27"/>
      <c r="E21" s="28" t="s">
        <v>73</v>
      </c>
      <c r="F21" s="27"/>
      <c r="G21" s="27"/>
    </row>
    <row r="22" spans="1:9" x14ac:dyDescent="0.25">
      <c r="D22">
        <v>15</v>
      </c>
      <c r="E22">
        <v>20</v>
      </c>
      <c r="F22">
        <v>25</v>
      </c>
      <c r="G22">
        <v>30</v>
      </c>
      <c r="H22" t="s">
        <v>74</v>
      </c>
    </row>
    <row r="23" spans="1:9" x14ac:dyDescent="0.25">
      <c r="D23" s="17">
        <f>D22*$I$23</f>
        <v>180</v>
      </c>
      <c r="E23" s="17">
        <f t="shared" ref="E23:G23" si="0">E22*$I$23</f>
        <v>240</v>
      </c>
      <c r="F23" s="17">
        <f t="shared" si="0"/>
        <v>300</v>
      </c>
      <c r="G23" s="17">
        <f t="shared" si="0"/>
        <v>360</v>
      </c>
      <c r="H23" t="s">
        <v>75</v>
      </c>
      <c r="I23">
        <v>12</v>
      </c>
    </row>
    <row r="24" spans="1:9" x14ac:dyDescent="0.25">
      <c r="B24" s="50" t="s">
        <v>69</v>
      </c>
      <c r="C24" s="29">
        <v>4.4999999999999998E-2</v>
      </c>
      <c r="D24" s="30">
        <f>PMT(C24/$I$23,$D$23,$D$20)</f>
        <v>-4972.4563772874362</v>
      </c>
      <c r="E24" s="30">
        <f>PMT(C24/$I$23,$E$23,$D$20)</f>
        <v>-4112.2209454297563</v>
      </c>
      <c r="F24" s="30">
        <f>PMT(C24/$I$23,$F$23,$D$20)</f>
        <v>-3612.9111067529284</v>
      </c>
      <c r="G24" s="30">
        <f>PMT(C24/$I$23,$G$23,$D$20)</f>
        <v>-3293.4545138682247</v>
      </c>
    </row>
    <row r="25" spans="1:9" x14ac:dyDescent="0.25">
      <c r="B25" s="50"/>
      <c r="C25" s="29">
        <v>0.05</v>
      </c>
      <c r="D25" s="30">
        <f t="shared" ref="D25:D28" si="1">PMT(C25/$I$23,$D$23,$D$20)</f>
        <v>-5140.1585738200392</v>
      </c>
      <c r="E25" s="30">
        <f t="shared" ref="E25:E28" si="2">PMT(C25/$I$23,$E$23,$D$20)</f>
        <v>-4289.7123049082729</v>
      </c>
      <c r="F25" s="30">
        <f t="shared" ref="F25:F28" si="3">PMT(C25/$I$23,$F$23,$D$20)</f>
        <v>-3799.8352698018643</v>
      </c>
      <c r="G25" s="30">
        <f t="shared" ref="G25:G28" si="4">PMT(C25/$I$23,$G$23,$D$20)</f>
        <v>-3489.3405495789038</v>
      </c>
    </row>
    <row r="26" spans="1:9" x14ac:dyDescent="0.25">
      <c r="B26" s="50"/>
      <c r="C26" s="29">
        <v>5.5E-2</v>
      </c>
      <c r="D26" s="30">
        <f t="shared" si="1"/>
        <v>-5311.0424550374055</v>
      </c>
      <c r="E26" s="30">
        <f t="shared" si="2"/>
        <v>-4471.2675010850508</v>
      </c>
      <c r="F26" s="30">
        <f t="shared" si="3"/>
        <v>-3991.5686998295569</v>
      </c>
      <c r="G26" s="30">
        <f t="shared" si="4"/>
        <v>-3690.6285087555189</v>
      </c>
    </row>
    <row r="27" spans="1:9" x14ac:dyDescent="0.25">
      <c r="B27" s="50"/>
      <c r="C27" s="29">
        <v>0.06</v>
      </c>
      <c r="D27" s="30">
        <f t="shared" si="1"/>
        <v>-5485.0693823149331</v>
      </c>
      <c r="E27" s="30">
        <f t="shared" si="2"/>
        <v>-4656.8018801080716</v>
      </c>
      <c r="F27" s="30">
        <f t="shared" si="3"/>
        <v>-4187.9591096558052</v>
      </c>
      <c r="G27" s="30">
        <f t="shared" si="4"/>
        <v>-3897.0784134928899</v>
      </c>
    </row>
    <row r="28" spans="1:9" x14ac:dyDescent="0.25">
      <c r="B28" s="50"/>
      <c r="C28" s="29">
        <v>6.5000000000000002E-2</v>
      </c>
      <c r="D28" s="30">
        <f t="shared" si="1"/>
        <v>-5662.1978744328508</v>
      </c>
      <c r="E28" s="30">
        <f t="shared" si="2"/>
        <v>-4846.225380848131</v>
      </c>
      <c r="F28" s="30">
        <f t="shared" si="3"/>
        <v>-4388.8465487596577</v>
      </c>
      <c r="G28" s="30">
        <f t="shared" si="4"/>
        <v>-4108.4421527042641</v>
      </c>
    </row>
    <row r="29" spans="1:9" x14ac:dyDescent="0.25">
      <c r="C29" s="26"/>
    </row>
    <row r="31" spans="1:9" ht="18.75" x14ac:dyDescent="0.3">
      <c r="A31" s="15" t="s">
        <v>79</v>
      </c>
    </row>
    <row r="33" spans="2:15" x14ac:dyDescent="0.25">
      <c r="B33" t="s">
        <v>91</v>
      </c>
    </row>
    <row r="35" spans="2:15" x14ac:dyDescent="0.25">
      <c r="B35" s="10" t="s">
        <v>80</v>
      </c>
    </row>
    <row r="36" spans="2:15" x14ac:dyDescent="0.25">
      <c r="B36" s="10" t="s">
        <v>81</v>
      </c>
    </row>
    <row r="38" spans="2:15" x14ac:dyDescent="0.25">
      <c r="B38" t="s">
        <v>82</v>
      </c>
      <c r="E38" s="31">
        <v>5.5E-2</v>
      </c>
    </row>
    <row r="39" spans="2:15" x14ac:dyDescent="0.25">
      <c r="B39" t="s">
        <v>83</v>
      </c>
      <c r="E39" s="21">
        <v>300</v>
      </c>
    </row>
    <row r="40" spans="2:15" x14ac:dyDescent="0.25">
      <c r="B40" t="s">
        <v>85</v>
      </c>
      <c r="E40" s="23">
        <v>-488529.73520993552</v>
      </c>
    </row>
    <row r="41" spans="2:15" x14ac:dyDescent="0.25">
      <c r="B41" t="s">
        <v>84</v>
      </c>
      <c r="E41" s="24">
        <f>PMT(E38/I23,E39,E40)</f>
        <v>2999.9999999999995</v>
      </c>
      <c r="F41" t="s">
        <v>86</v>
      </c>
    </row>
    <row r="42" spans="2:15" x14ac:dyDescent="0.25">
      <c r="F42" t="s">
        <v>87</v>
      </c>
    </row>
    <row r="43" spans="2:15" x14ac:dyDescent="0.25">
      <c r="E43" t="s">
        <v>3</v>
      </c>
      <c r="F43" t="s">
        <v>88</v>
      </c>
    </row>
    <row r="44" spans="2:15" x14ac:dyDescent="0.25">
      <c r="E44" t="s">
        <v>3</v>
      </c>
      <c r="F44" t="s">
        <v>89</v>
      </c>
    </row>
    <row r="45" spans="2:15" x14ac:dyDescent="0.25">
      <c r="E45" t="s">
        <v>3</v>
      </c>
      <c r="F45" t="s">
        <v>90</v>
      </c>
    </row>
    <row r="46" spans="2:15" x14ac:dyDescent="0.25">
      <c r="E46" t="s">
        <v>3</v>
      </c>
    </row>
    <row r="47" spans="2:15" x14ac:dyDescent="0.25">
      <c r="B47" s="10" t="s">
        <v>218</v>
      </c>
    </row>
    <row r="48" spans="2:15" x14ac:dyDescent="0.25">
      <c r="B48" s="48" t="s">
        <v>217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</sheetData>
  <mergeCells count="2">
    <mergeCell ref="B24:B28"/>
    <mergeCell ref="B48:O48"/>
  </mergeCells>
  <hyperlinks>
    <hyperlink ref="K3" location="'Main Menu'!A1" display="Main Menu"/>
    <hyperlink ref="B4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K43"/>
  <sheetViews>
    <sheetView topLeftCell="A52" workbookViewId="0">
      <selection activeCell="F93" sqref="F93"/>
    </sheetView>
  </sheetViews>
  <sheetFormatPr defaultRowHeight="15" x14ac:dyDescent="0.25"/>
  <cols>
    <col min="1" max="1" width="5.28515625" customWidth="1"/>
    <col min="5" max="5" width="9.140625" customWidth="1"/>
    <col min="10" max="10" width="10.7109375" customWidth="1"/>
    <col min="11" max="11" width="11.28515625" customWidth="1"/>
  </cols>
  <sheetData>
    <row r="1" spans="1:11" ht="18.75" x14ac:dyDescent="0.3">
      <c r="D1" s="3" t="str">
        <f>'Main Menu'!D1</f>
        <v xml:space="preserve">Module 3 Course 1 - Financial Modeling </v>
      </c>
    </row>
    <row r="2" spans="1:11" ht="18.75" x14ac:dyDescent="0.3">
      <c r="D2" s="3" t="str">
        <f>'Main Menu'!D2</f>
        <v>Lesson 2 - Model Design</v>
      </c>
    </row>
    <row r="3" spans="1:11" ht="18.75" x14ac:dyDescent="0.3">
      <c r="D3" s="3" t="s">
        <v>10</v>
      </c>
      <c r="K3" s="46" t="s">
        <v>155</v>
      </c>
    </row>
    <row r="4" spans="1:11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5" t="s">
        <v>54</v>
      </c>
    </row>
    <row r="6" spans="1:11" x14ac:dyDescent="0.25">
      <c r="A6" s="5" t="s">
        <v>55</v>
      </c>
    </row>
    <row r="8" spans="1:11" x14ac:dyDescent="0.25">
      <c r="B8" s="5" t="s">
        <v>56</v>
      </c>
      <c r="H8" t="s">
        <v>153</v>
      </c>
    </row>
    <row r="9" spans="1:11" x14ac:dyDescent="0.25">
      <c r="B9" s="5" t="s">
        <v>57</v>
      </c>
      <c r="H9" t="s">
        <v>154</v>
      </c>
    </row>
    <row r="10" spans="1:11" x14ac:dyDescent="0.25">
      <c r="B10" s="5" t="s">
        <v>58</v>
      </c>
      <c r="H10" s="20" t="s">
        <v>155</v>
      </c>
    </row>
    <row r="13" spans="1:11" ht="18.75" x14ac:dyDescent="0.3">
      <c r="A13" s="15" t="s">
        <v>59</v>
      </c>
    </row>
    <row r="15" spans="1:11" x14ac:dyDescent="0.25">
      <c r="B15" t="s">
        <v>63</v>
      </c>
    </row>
    <row r="16" spans="1:11" x14ac:dyDescent="0.25">
      <c r="B16" t="s">
        <v>64</v>
      </c>
    </row>
    <row r="18" spans="1:7" x14ac:dyDescent="0.25">
      <c r="B18" t="s">
        <v>65</v>
      </c>
    </row>
    <row r="19" spans="1:7" x14ac:dyDescent="0.25">
      <c r="B19" t="s">
        <v>66</v>
      </c>
    </row>
    <row r="21" spans="1:7" ht="18.75" x14ac:dyDescent="0.3">
      <c r="A21" s="15" t="s">
        <v>60</v>
      </c>
    </row>
    <row r="23" spans="1:7" x14ac:dyDescent="0.25">
      <c r="B23" t="s">
        <v>171</v>
      </c>
      <c r="F23" s="26">
        <v>3.6999999999999998E-2</v>
      </c>
    </row>
    <row r="24" spans="1:7" x14ac:dyDescent="0.25">
      <c r="B24" t="s">
        <v>191</v>
      </c>
    </row>
    <row r="25" spans="1:7" x14ac:dyDescent="0.25">
      <c r="B25" t="s">
        <v>253</v>
      </c>
      <c r="F25" s="33">
        <v>450</v>
      </c>
      <c r="G25" t="s">
        <v>254</v>
      </c>
    </row>
    <row r="26" spans="1:7" x14ac:dyDescent="0.25">
      <c r="F26" s="33"/>
    </row>
    <row r="27" spans="1:7" ht="18.75" x14ac:dyDescent="0.3">
      <c r="A27" s="15" t="s">
        <v>61</v>
      </c>
    </row>
    <row r="29" spans="1:7" x14ac:dyDescent="0.25">
      <c r="B29" t="s">
        <v>255</v>
      </c>
    </row>
    <row r="30" spans="1:7" x14ac:dyDescent="0.25">
      <c r="B30" t="s">
        <v>256</v>
      </c>
    </row>
    <row r="31" spans="1:7" x14ac:dyDescent="0.25">
      <c r="B31" t="s">
        <v>257</v>
      </c>
    </row>
    <row r="32" spans="1:7" x14ac:dyDescent="0.25">
      <c r="B32" t="s">
        <v>258</v>
      </c>
    </row>
    <row r="34" spans="1:2" ht="18.75" x14ac:dyDescent="0.3">
      <c r="A34" s="15" t="s">
        <v>62</v>
      </c>
    </row>
    <row r="36" spans="1:2" x14ac:dyDescent="0.25">
      <c r="B36" t="s">
        <v>192</v>
      </c>
    </row>
    <row r="37" spans="1:2" x14ac:dyDescent="0.25">
      <c r="B37" t="s">
        <v>211</v>
      </c>
    </row>
    <row r="38" spans="1:2" x14ac:dyDescent="0.25">
      <c r="B38" t="s">
        <v>212</v>
      </c>
    </row>
    <row r="39" spans="1:2" x14ac:dyDescent="0.25">
      <c r="B39" t="s">
        <v>213</v>
      </c>
    </row>
    <row r="41" spans="1:2" ht="18.75" x14ac:dyDescent="0.3">
      <c r="A41" s="15" t="s">
        <v>259</v>
      </c>
    </row>
    <row r="42" spans="1:2" x14ac:dyDescent="0.25">
      <c r="B42" t="s">
        <v>260</v>
      </c>
    </row>
    <row r="43" spans="1:2" x14ac:dyDescent="0.25">
      <c r="B43" t="s">
        <v>261</v>
      </c>
    </row>
  </sheetData>
  <hyperlinks>
    <hyperlink ref="H10" location="'Main Menu'!A1" display="Main Menu"/>
    <hyperlink ref="K3" location="'Main Menu'!A1" display="Main Menu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2"/>
  <sheetViews>
    <sheetView workbookViewId="0">
      <selection activeCell="G9" sqref="G9"/>
    </sheetView>
  </sheetViews>
  <sheetFormatPr defaultRowHeight="15" x14ac:dyDescent="0.25"/>
  <cols>
    <col min="3" max="3" width="11.5703125" customWidth="1"/>
    <col min="11" max="11" width="10.28515625" customWidth="1"/>
  </cols>
  <sheetData>
    <row r="1" spans="1:11" ht="18.75" x14ac:dyDescent="0.3">
      <c r="D1" s="3" t="str">
        <f>'Main Menu'!D1</f>
        <v xml:space="preserve">Module 3 Course 1 - Financial Modeling </v>
      </c>
    </row>
    <row r="2" spans="1:11" ht="18.75" x14ac:dyDescent="0.3">
      <c r="D2" s="3" t="str">
        <f>'Main Menu'!D2</f>
        <v>Lesson 2 - Model Design</v>
      </c>
    </row>
    <row r="3" spans="1:11" ht="18.75" x14ac:dyDescent="0.3">
      <c r="D3" s="3" t="s">
        <v>11</v>
      </c>
      <c r="K3" s="46" t="s">
        <v>155</v>
      </c>
    </row>
    <row r="4" spans="1:11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5" t="s">
        <v>98</v>
      </c>
    </row>
    <row r="6" spans="1:11" x14ac:dyDescent="0.25">
      <c r="A6" s="5" t="s">
        <v>99</v>
      </c>
    </row>
    <row r="7" spans="1:11" x14ac:dyDescent="0.25">
      <c r="A7" s="5" t="s">
        <v>100</v>
      </c>
    </row>
    <row r="8" spans="1:11" x14ac:dyDescent="0.25">
      <c r="A8" s="5" t="s">
        <v>101</v>
      </c>
    </row>
    <row r="10" spans="1:11" x14ac:dyDescent="0.25">
      <c r="A10" s="2" t="s">
        <v>103</v>
      </c>
      <c r="C10" s="33">
        <f>C12*C11</f>
        <v>78750</v>
      </c>
    </row>
    <row r="11" spans="1:11" x14ac:dyDescent="0.25">
      <c r="A11" s="2" t="s">
        <v>104</v>
      </c>
      <c r="C11" s="12">
        <v>1.05</v>
      </c>
    </row>
    <row r="12" spans="1:11" x14ac:dyDescent="0.25">
      <c r="A12" s="32" t="s">
        <v>102</v>
      </c>
      <c r="C12" s="34">
        <v>75000</v>
      </c>
    </row>
    <row r="14" spans="1:11" x14ac:dyDescent="0.25">
      <c r="A14" s="10" t="s">
        <v>134</v>
      </c>
    </row>
    <row r="15" spans="1:11" x14ac:dyDescent="0.25">
      <c r="A15" s="10" t="s">
        <v>135</v>
      </c>
    </row>
    <row r="17" spans="1:11" x14ac:dyDescent="0.25">
      <c r="B17" t="s">
        <v>136</v>
      </c>
    </row>
    <row r="18" spans="1:11" x14ac:dyDescent="0.25">
      <c r="J18" t="s">
        <v>141</v>
      </c>
    </row>
    <row r="19" spans="1:11" x14ac:dyDescent="0.25">
      <c r="A19" s="37"/>
      <c r="B19" t="s">
        <v>138</v>
      </c>
      <c r="J19" s="42" t="s">
        <v>3</v>
      </c>
      <c r="K19" s="42">
        <v>0.05</v>
      </c>
    </row>
    <row r="20" spans="1:11" x14ac:dyDescent="0.25">
      <c r="A20" s="36"/>
      <c r="B20" t="s">
        <v>139</v>
      </c>
      <c r="J20" s="42">
        <v>5.0099999999999999E-2</v>
      </c>
      <c r="K20" s="42">
        <v>0.11990000000000001</v>
      </c>
    </row>
    <row r="21" spans="1:11" x14ac:dyDescent="0.25">
      <c r="A21" s="35"/>
      <c r="B21" t="s">
        <v>140</v>
      </c>
      <c r="J21" s="42">
        <v>0.12</v>
      </c>
      <c r="K21" s="42"/>
    </row>
    <row r="23" spans="1:11" x14ac:dyDescent="0.25">
      <c r="B23" t="s">
        <v>137</v>
      </c>
    </row>
    <row r="24" spans="1:11" x14ac:dyDescent="0.25">
      <c r="B24" t="s">
        <v>3</v>
      </c>
    </row>
    <row r="25" spans="1:11" x14ac:dyDescent="0.25">
      <c r="B25" s="43">
        <v>0.11</v>
      </c>
      <c r="C25" t="s">
        <v>3</v>
      </c>
    </row>
    <row r="28" spans="1:11" x14ac:dyDescent="0.25">
      <c r="A28" t="s">
        <v>142</v>
      </c>
    </row>
    <row r="31" spans="1:11" x14ac:dyDescent="0.25">
      <c r="B31" s="51"/>
    </row>
    <row r="32" spans="1:11" x14ac:dyDescent="0.25">
      <c r="B32" s="51"/>
    </row>
  </sheetData>
  <mergeCells count="1">
    <mergeCell ref="B31:B32"/>
  </mergeCells>
  <conditionalFormatting sqref="K19">
    <cfRule type="aboveAverage" dxfId="3" priority="7" aboveAverage="0"/>
  </conditionalFormatting>
  <conditionalFormatting sqref="B25">
    <cfRule type="cellIs" dxfId="2" priority="1" operator="greaterThanOrEqual">
      <formula>$K$21+$J$21</formula>
    </cfRule>
    <cfRule type="cellIs" dxfId="1" priority="2" operator="between">
      <formula>$J$20</formula>
      <formula>$K$20</formula>
    </cfRule>
    <cfRule type="cellIs" dxfId="0" priority="3" operator="lessThan">
      <formula>$K$19</formula>
    </cfRule>
  </conditionalFormatting>
  <hyperlinks>
    <hyperlink ref="K3" location="'Main Menu'!A1" display="Main Menu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9"/>
  <sheetViews>
    <sheetView workbookViewId="0">
      <selection activeCell="D3" sqref="D3"/>
    </sheetView>
  </sheetViews>
  <sheetFormatPr defaultRowHeight="15" x14ac:dyDescent="0.25"/>
  <cols>
    <col min="1" max="1" width="16.28515625" customWidth="1"/>
    <col min="2" max="2" width="10.42578125" customWidth="1"/>
    <col min="3" max="3" width="11.85546875" customWidth="1"/>
    <col min="4" max="4" width="10.7109375" customWidth="1"/>
    <col min="5" max="5" width="10.28515625" customWidth="1"/>
    <col min="6" max="6" width="11.140625" customWidth="1"/>
    <col min="7" max="7" width="11.5703125" customWidth="1"/>
    <col min="8" max="8" width="11.140625" customWidth="1"/>
    <col min="10" max="10" width="10.140625" customWidth="1"/>
  </cols>
  <sheetData>
    <row r="1" spans="1:9" ht="18.75" x14ac:dyDescent="0.3">
      <c r="D1" s="3" t="str">
        <f>'Main Menu'!D1</f>
        <v xml:space="preserve">Module 3 Course 1 - Financial Modeling </v>
      </c>
    </row>
    <row r="2" spans="1:9" ht="18.75" x14ac:dyDescent="0.3">
      <c r="D2" s="3" t="str">
        <f>'Main Menu'!D2</f>
        <v>Lesson 2 - Model Design</v>
      </c>
    </row>
    <row r="3" spans="1:9" ht="18.75" x14ac:dyDescent="0.3">
      <c r="D3" s="3" t="s">
        <v>165</v>
      </c>
      <c r="H3" s="46" t="s">
        <v>155</v>
      </c>
    </row>
    <row r="4" spans="1:9" ht="4.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5" t="s">
        <v>144</v>
      </c>
    </row>
    <row r="6" spans="1:9" x14ac:dyDescent="0.25">
      <c r="A6" t="s">
        <v>157</v>
      </c>
    </row>
    <row r="7" spans="1:9" x14ac:dyDescent="0.25">
      <c r="A7" t="s">
        <v>145</v>
      </c>
    </row>
    <row r="10" spans="1:9" x14ac:dyDescent="0.25">
      <c r="A10" s="18" t="s">
        <v>20</v>
      </c>
      <c r="B10" s="7">
        <v>2008</v>
      </c>
      <c r="C10" s="7">
        <v>2009</v>
      </c>
      <c r="D10" s="7">
        <v>2010</v>
      </c>
      <c r="E10" s="7">
        <v>2011</v>
      </c>
      <c r="F10" s="7">
        <v>2012</v>
      </c>
    </row>
    <row r="11" spans="1:9" x14ac:dyDescent="0.25">
      <c r="A11" t="s">
        <v>158</v>
      </c>
      <c r="B11" s="13">
        <v>2400000</v>
      </c>
      <c r="C11" s="13">
        <v>2105000</v>
      </c>
      <c r="D11" s="13">
        <v>2260000</v>
      </c>
      <c r="E11" s="13">
        <v>2365000</v>
      </c>
      <c r="F11" s="13">
        <v>2405000</v>
      </c>
    </row>
    <row r="12" spans="1:9" x14ac:dyDescent="0.25">
      <c r="A12" t="s">
        <v>159</v>
      </c>
      <c r="B12" s="13">
        <v>1605000</v>
      </c>
      <c r="C12" s="13">
        <v>1705000</v>
      </c>
      <c r="D12" s="13">
        <v>1920000</v>
      </c>
      <c r="E12" s="13">
        <v>2200000</v>
      </c>
      <c r="F12" s="13">
        <v>2650000</v>
      </c>
    </row>
    <row r="13" spans="1:9" x14ac:dyDescent="0.25">
      <c r="A13" t="s">
        <v>160</v>
      </c>
      <c r="B13" s="13">
        <v>880000</v>
      </c>
      <c r="C13" s="13">
        <v>806000</v>
      </c>
      <c r="D13" s="13">
        <v>801000</v>
      </c>
      <c r="E13" s="13">
        <v>803000</v>
      </c>
      <c r="F13" s="13">
        <v>809000</v>
      </c>
      <c r="H13" t="s">
        <v>183</v>
      </c>
    </row>
    <row r="14" spans="1:9" x14ac:dyDescent="0.25">
      <c r="A14" t="s">
        <v>161</v>
      </c>
      <c r="B14" s="13">
        <v>560000</v>
      </c>
      <c r="C14" s="13">
        <v>510000</v>
      </c>
      <c r="D14" s="13">
        <v>513000</v>
      </c>
      <c r="E14" s="13">
        <v>511000</v>
      </c>
      <c r="F14" s="13">
        <v>502000</v>
      </c>
      <c r="H14" t="s">
        <v>184</v>
      </c>
    </row>
    <row r="15" spans="1:9" x14ac:dyDescent="0.25">
      <c r="A15" t="s">
        <v>162</v>
      </c>
      <c r="B15" s="13">
        <v>1006000</v>
      </c>
      <c r="C15" s="13">
        <v>980500</v>
      </c>
      <c r="D15" s="13">
        <v>806400</v>
      </c>
      <c r="E15" s="13">
        <v>540000</v>
      </c>
      <c r="F15" s="13">
        <v>360000</v>
      </c>
      <c r="H15" t="s">
        <v>185</v>
      </c>
    </row>
    <row r="16" spans="1:9" x14ac:dyDescent="0.25">
      <c r="A16" t="s">
        <v>163</v>
      </c>
      <c r="B16" s="13">
        <v>1220000</v>
      </c>
      <c r="C16" s="13">
        <v>1005000</v>
      </c>
      <c r="D16" s="13">
        <v>870000</v>
      </c>
      <c r="E16" s="13">
        <v>602000</v>
      </c>
      <c r="F16" s="13">
        <v>414000</v>
      </c>
    </row>
    <row r="17" spans="1:8" x14ac:dyDescent="0.25">
      <c r="D17" s="13"/>
      <c r="E17" s="13"/>
      <c r="F17" s="13"/>
      <c r="G17" s="13"/>
      <c r="H17" s="13"/>
    </row>
    <row r="18" spans="1:8" x14ac:dyDescent="0.25">
      <c r="D18" s="13"/>
      <c r="E18" s="13"/>
      <c r="F18" s="13"/>
      <c r="G18" s="13"/>
      <c r="H18" s="13"/>
    </row>
    <row r="19" spans="1:8" x14ac:dyDescent="0.25">
      <c r="A19" s="5" t="s">
        <v>164</v>
      </c>
    </row>
  </sheetData>
  <hyperlinks>
    <hyperlink ref="H3" location="'Main Menu'!A1" display="Main Menu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Main Menu</vt:lpstr>
      <vt:lpstr>1 - Logical Division</vt:lpstr>
      <vt:lpstr>2 - Primary to Secondary</vt:lpstr>
      <vt:lpstr>3 - Break Down Formulas</vt:lpstr>
      <vt:lpstr>4 - Relevant Ranges</vt:lpstr>
      <vt:lpstr>5 - Sensitivity Options</vt:lpstr>
      <vt:lpstr>6 - Basis for Model</vt:lpstr>
      <vt:lpstr>7 - Color Coding</vt:lpstr>
      <vt:lpstr>8 - Graphics</vt:lpstr>
      <vt:lpstr>9 - Descriptions</vt:lpstr>
      <vt:lpstr>Age</vt:lpstr>
      <vt:lpstr>Billing_Rate</vt:lpstr>
      <vt:lpstr>Grades</vt:lpstr>
      <vt:lpstr>'1 - Logical Division'!Print_Area</vt:lpstr>
      <vt:lpstr>Weight</vt:lpstr>
    </vt:vector>
  </TitlesOfParts>
  <Manager>Matt H. Evans</Manager>
  <Company>Excellence in Financial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Modeling - Lesson 2</dc:title>
  <dc:subject>Model Design</dc:subject>
  <dc:creator>Matt H. Evans</dc:creator>
  <dc:description>This spreadsheet is used in conjunction with an online course located at http://elearning.exinfm.com</dc:description>
  <cp:lastModifiedBy>Owner</cp:lastModifiedBy>
  <dcterms:created xsi:type="dcterms:W3CDTF">2012-05-14T12:18:17Z</dcterms:created>
  <dcterms:modified xsi:type="dcterms:W3CDTF">2013-01-08T20:56:25Z</dcterms:modified>
</cp:coreProperties>
</file>